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mitos.MICHAL\Desktop\Silibinin - review\Silibinin review_FINAL\Dove\revision\"/>
    </mc:Choice>
  </mc:AlternateContent>
  <xr:revisionPtr revIDLastSave="0" documentId="13_ncr:1_{6B666C32-DCAB-4A75-BA17-0AD5D6976C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T" sheetId="15" r:id="rId1"/>
    <sheet name="AST" sheetId="1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8" i="16" l="1"/>
  <c r="J138" i="16"/>
  <c r="K137" i="16"/>
  <c r="J137" i="16"/>
  <c r="K136" i="16"/>
  <c r="J136" i="16"/>
  <c r="K135" i="16"/>
  <c r="J135" i="16"/>
  <c r="K134" i="16"/>
  <c r="J134" i="16"/>
  <c r="K133" i="16"/>
  <c r="J133" i="16"/>
  <c r="K141" i="16"/>
  <c r="J141" i="16"/>
  <c r="K140" i="16"/>
  <c r="J140" i="16"/>
  <c r="K139" i="16"/>
  <c r="J139" i="16"/>
  <c r="K132" i="16"/>
  <c r="J132" i="16"/>
  <c r="K131" i="16"/>
  <c r="J131" i="16"/>
  <c r="K130" i="16"/>
  <c r="J130" i="16"/>
  <c r="K120" i="16"/>
  <c r="J120" i="16"/>
  <c r="K119" i="16"/>
  <c r="J119" i="16"/>
  <c r="K129" i="16"/>
  <c r="J129" i="16"/>
  <c r="K128" i="16"/>
  <c r="J128" i="16"/>
  <c r="K127" i="16"/>
  <c r="J127" i="16"/>
  <c r="K126" i="16"/>
  <c r="J126" i="16"/>
  <c r="K125" i="16"/>
  <c r="J125" i="16"/>
  <c r="K124" i="16"/>
  <c r="J124" i="16"/>
  <c r="K123" i="16"/>
  <c r="J123" i="16"/>
  <c r="K122" i="16"/>
  <c r="L122" i="16" s="1"/>
  <c r="J122" i="16"/>
  <c r="K121" i="16"/>
  <c r="J121" i="16"/>
  <c r="K118" i="16"/>
  <c r="J118" i="16"/>
  <c r="K117" i="16"/>
  <c r="J117" i="16"/>
  <c r="K116" i="16"/>
  <c r="J116" i="16"/>
  <c r="K115" i="16"/>
  <c r="J115" i="16"/>
  <c r="K114" i="16"/>
  <c r="J114" i="16"/>
  <c r="K113" i="16"/>
  <c r="J113" i="16"/>
  <c r="K112" i="16"/>
  <c r="J112" i="16"/>
  <c r="K111" i="16"/>
  <c r="J111" i="16"/>
  <c r="K110" i="16"/>
  <c r="J110" i="16"/>
  <c r="K109" i="16"/>
  <c r="J109" i="16"/>
  <c r="K108" i="16"/>
  <c r="J108" i="16"/>
  <c r="K107" i="16"/>
  <c r="J107" i="16"/>
  <c r="K106" i="16"/>
  <c r="J106" i="16"/>
  <c r="K105" i="16"/>
  <c r="J105" i="16"/>
  <c r="K104" i="16"/>
  <c r="L104" i="16" s="1"/>
  <c r="J104" i="16"/>
  <c r="K74" i="16"/>
  <c r="J74" i="16"/>
  <c r="K73" i="16"/>
  <c r="J73" i="16"/>
  <c r="K94" i="16"/>
  <c r="J94" i="16"/>
  <c r="K86" i="16"/>
  <c r="J86" i="16"/>
  <c r="K84" i="16"/>
  <c r="J84" i="16"/>
  <c r="K82" i="16"/>
  <c r="J82" i="16"/>
  <c r="K81" i="16"/>
  <c r="J81" i="16"/>
  <c r="K102" i="16"/>
  <c r="J102" i="16"/>
  <c r="K101" i="16"/>
  <c r="J101" i="16"/>
  <c r="K100" i="16"/>
  <c r="J100" i="16"/>
  <c r="K99" i="16"/>
  <c r="J99" i="16"/>
  <c r="K98" i="16"/>
  <c r="J98" i="16"/>
  <c r="K97" i="16"/>
  <c r="J97" i="16"/>
  <c r="K96" i="16"/>
  <c r="J96" i="16"/>
  <c r="K95" i="16"/>
  <c r="J95" i="16"/>
  <c r="K93" i="16"/>
  <c r="J93" i="16"/>
  <c r="K92" i="16"/>
  <c r="J92" i="16"/>
  <c r="K91" i="16"/>
  <c r="J91" i="16"/>
  <c r="K90" i="16"/>
  <c r="J90" i="16"/>
  <c r="K89" i="16"/>
  <c r="J89" i="16"/>
  <c r="J88" i="16"/>
  <c r="K87" i="16"/>
  <c r="J87" i="16"/>
  <c r="K85" i="16"/>
  <c r="J85" i="16"/>
  <c r="K83" i="16"/>
  <c r="J83" i="16"/>
  <c r="K80" i="16"/>
  <c r="J80" i="16"/>
  <c r="K79" i="16"/>
  <c r="J79" i="16"/>
  <c r="K78" i="16"/>
  <c r="J78" i="16"/>
  <c r="K77" i="16"/>
  <c r="J77" i="16"/>
  <c r="K76" i="16"/>
  <c r="J76" i="16"/>
  <c r="K75" i="16"/>
  <c r="J75" i="16"/>
  <c r="K72" i="16"/>
  <c r="J72" i="16"/>
  <c r="K71" i="16"/>
  <c r="J71" i="16"/>
  <c r="K69" i="16"/>
  <c r="J69" i="16"/>
  <c r="K68" i="16"/>
  <c r="J68" i="16"/>
  <c r="K67" i="16"/>
  <c r="J67" i="16"/>
  <c r="K66" i="16"/>
  <c r="J66" i="16"/>
  <c r="K65" i="16"/>
  <c r="J65" i="16"/>
  <c r="K64" i="16"/>
  <c r="J64" i="16"/>
  <c r="K63" i="16"/>
  <c r="J63" i="16"/>
  <c r="K62" i="16"/>
  <c r="J62" i="16"/>
  <c r="K61" i="16"/>
  <c r="J61" i="16"/>
  <c r="K60" i="16"/>
  <c r="J60" i="16"/>
  <c r="K59" i="16"/>
  <c r="J59" i="16"/>
  <c r="K58" i="16"/>
  <c r="J58" i="16"/>
  <c r="K57" i="16"/>
  <c r="J57" i="16"/>
  <c r="K56" i="16"/>
  <c r="J56" i="16"/>
  <c r="K55" i="16"/>
  <c r="J55" i="16"/>
  <c r="K54" i="16"/>
  <c r="J54" i="16"/>
  <c r="K53" i="16"/>
  <c r="J53" i="16"/>
  <c r="K52" i="16"/>
  <c r="J52" i="16"/>
  <c r="K51" i="16"/>
  <c r="J51" i="16"/>
  <c r="J50" i="16"/>
  <c r="J49" i="16"/>
  <c r="K48" i="16"/>
  <c r="J48" i="16"/>
  <c r="K47" i="16"/>
  <c r="J47" i="16"/>
  <c r="K46" i="16"/>
  <c r="J46" i="16"/>
  <c r="K45" i="16"/>
  <c r="J45" i="16"/>
  <c r="K44" i="16"/>
  <c r="J44" i="16"/>
  <c r="K43" i="16"/>
  <c r="J43" i="16"/>
  <c r="K42" i="16"/>
  <c r="J42" i="16"/>
  <c r="K41" i="16"/>
  <c r="J41" i="16"/>
  <c r="K40" i="16"/>
  <c r="J40" i="16"/>
  <c r="L40" i="16" s="1"/>
  <c r="J39" i="16"/>
  <c r="K38" i="16"/>
  <c r="J38" i="16"/>
  <c r="K37" i="16"/>
  <c r="J37" i="16"/>
  <c r="K36" i="16"/>
  <c r="J36" i="16"/>
  <c r="K35" i="16"/>
  <c r="J35" i="16"/>
  <c r="K34" i="16"/>
  <c r="J34" i="16"/>
  <c r="K33" i="16"/>
  <c r="J33" i="16"/>
  <c r="K32" i="16"/>
  <c r="J32" i="16"/>
  <c r="K31" i="16"/>
  <c r="J31" i="16"/>
  <c r="K30" i="16"/>
  <c r="J30" i="16"/>
  <c r="K29" i="16"/>
  <c r="J29" i="16"/>
  <c r="K28" i="16"/>
  <c r="J28" i="16"/>
  <c r="K27" i="16"/>
  <c r="J27" i="16"/>
  <c r="K26" i="16"/>
  <c r="J26" i="16"/>
  <c r="K25" i="16"/>
  <c r="J25" i="16"/>
  <c r="K24" i="16"/>
  <c r="J24" i="16"/>
  <c r="K23" i="16"/>
  <c r="J23" i="16"/>
  <c r="K22" i="16"/>
  <c r="J22" i="16"/>
  <c r="K21" i="16"/>
  <c r="J21" i="16"/>
  <c r="K20" i="16"/>
  <c r="J20" i="16"/>
  <c r="K19" i="16"/>
  <c r="J19" i="16"/>
  <c r="K18" i="16"/>
  <c r="J18" i="16"/>
  <c r="K17" i="16"/>
  <c r="J17" i="16"/>
  <c r="K16" i="16"/>
  <c r="J16" i="16"/>
  <c r="K15" i="16"/>
  <c r="J15" i="16"/>
  <c r="K14" i="16"/>
  <c r="J14" i="16"/>
  <c r="K13" i="16"/>
  <c r="J13" i="16"/>
  <c r="K12" i="16"/>
  <c r="J12" i="16"/>
  <c r="K11" i="16"/>
  <c r="J11" i="16"/>
  <c r="K10" i="16"/>
  <c r="J10" i="16"/>
  <c r="K9" i="16"/>
  <c r="J9" i="16"/>
  <c r="K8" i="16"/>
  <c r="J8" i="16"/>
  <c r="K7" i="16"/>
  <c r="J7" i="16"/>
  <c r="K6" i="16"/>
  <c r="J6" i="16"/>
  <c r="J5" i="16"/>
  <c r="K138" i="15"/>
  <c r="J138" i="15"/>
  <c r="K137" i="15"/>
  <c r="J137" i="15"/>
  <c r="K136" i="15"/>
  <c r="J136" i="15"/>
  <c r="K135" i="15"/>
  <c r="J135" i="15"/>
  <c r="K134" i="15"/>
  <c r="J134" i="15"/>
  <c r="K133" i="15"/>
  <c r="J133" i="15"/>
  <c r="K141" i="15"/>
  <c r="J141" i="15"/>
  <c r="K140" i="15"/>
  <c r="J140" i="15"/>
  <c r="K139" i="15"/>
  <c r="J139" i="15"/>
  <c r="K132" i="15"/>
  <c r="J132" i="15"/>
  <c r="K131" i="15"/>
  <c r="J131" i="15"/>
  <c r="K130" i="15"/>
  <c r="J130" i="15"/>
  <c r="K120" i="15"/>
  <c r="J120" i="15"/>
  <c r="K119" i="15"/>
  <c r="J119" i="15"/>
  <c r="K129" i="15"/>
  <c r="J129" i="15"/>
  <c r="K128" i="15"/>
  <c r="J128" i="15"/>
  <c r="K127" i="15"/>
  <c r="J127" i="15"/>
  <c r="K126" i="15"/>
  <c r="J126" i="15"/>
  <c r="K125" i="15"/>
  <c r="J125" i="15"/>
  <c r="K124" i="15"/>
  <c r="J124" i="15"/>
  <c r="K123" i="15"/>
  <c r="J123" i="15"/>
  <c r="K122" i="15"/>
  <c r="J122" i="15"/>
  <c r="K121" i="15"/>
  <c r="J121" i="15"/>
  <c r="K118" i="15"/>
  <c r="J118" i="15"/>
  <c r="K117" i="15"/>
  <c r="J117" i="15"/>
  <c r="K116" i="15"/>
  <c r="J116" i="15"/>
  <c r="K115" i="15"/>
  <c r="J115" i="15"/>
  <c r="K114" i="15"/>
  <c r="J114" i="15"/>
  <c r="K113" i="15"/>
  <c r="J113" i="15"/>
  <c r="K112" i="15"/>
  <c r="J112" i="15"/>
  <c r="K111" i="15"/>
  <c r="J111" i="15"/>
  <c r="K110" i="15"/>
  <c r="J110" i="15"/>
  <c r="K109" i="15"/>
  <c r="J109" i="15"/>
  <c r="K108" i="15"/>
  <c r="J108" i="15"/>
  <c r="K107" i="15"/>
  <c r="J107" i="15"/>
  <c r="K106" i="15"/>
  <c r="J106" i="15"/>
  <c r="K105" i="15"/>
  <c r="J105" i="15"/>
  <c r="K104" i="15"/>
  <c r="J104" i="15"/>
  <c r="K74" i="15"/>
  <c r="J74" i="15"/>
  <c r="K73" i="15"/>
  <c r="J73" i="15"/>
  <c r="K94" i="15"/>
  <c r="J94" i="15"/>
  <c r="K86" i="15"/>
  <c r="J86" i="15"/>
  <c r="K84" i="15"/>
  <c r="J84" i="15"/>
  <c r="K82" i="15"/>
  <c r="J82" i="15"/>
  <c r="K81" i="15"/>
  <c r="J81" i="15"/>
  <c r="K102" i="15"/>
  <c r="J102" i="15"/>
  <c r="K101" i="15"/>
  <c r="J101" i="15"/>
  <c r="K100" i="15"/>
  <c r="J100" i="15"/>
  <c r="K99" i="15"/>
  <c r="J99" i="15"/>
  <c r="K98" i="15"/>
  <c r="J98" i="15"/>
  <c r="K97" i="15"/>
  <c r="J97" i="15"/>
  <c r="K96" i="15"/>
  <c r="J96" i="15"/>
  <c r="K95" i="15"/>
  <c r="J95" i="15"/>
  <c r="K93" i="15"/>
  <c r="J93" i="15"/>
  <c r="K92" i="15"/>
  <c r="J92" i="15"/>
  <c r="K91" i="15"/>
  <c r="J91" i="15"/>
  <c r="K90" i="15"/>
  <c r="J90" i="15"/>
  <c r="K89" i="15"/>
  <c r="J89" i="15"/>
  <c r="K88" i="15"/>
  <c r="J88" i="15"/>
  <c r="K87" i="15"/>
  <c r="J87" i="15"/>
  <c r="K85" i="15"/>
  <c r="J85" i="15"/>
  <c r="K83" i="15"/>
  <c r="J83" i="15"/>
  <c r="J80" i="15"/>
  <c r="J79" i="15"/>
  <c r="K78" i="15"/>
  <c r="J78" i="15"/>
  <c r="K77" i="15"/>
  <c r="J77" i="15"/>
  <c r="K76" i="15"/>
  <c r="J76" i="15"/>
  <c r="K75" i="15"/>
  <c r="J75" i="15"/>
  <c r="K72" i="15"/>
  <c r="J72" i="15"/>
  <c r="K71" i="15"/>
  <c r="J71" i="15"/>
  <c r="K69" i="15"/>
  <c r="J69" i="15"/>
  <c r="K68" i="15"/>
  <c r="J68" i="15"/>
  <c r="K67" i="15"/>
  <c r="J67" i="15"/>
  <c r="K66" i="15"/>
  <c r="J66" i="15"/>
  <c r="K65" i="15"/>
  <c r="J65" i="15"/>
  <c r="K64" i="15"/>
  <c r="J64" i="15"/>
  <c r="K63" i="15"/>
  <c r="J63" i="15"/>
  <c r="K62" i="15"/>
  <c r="J62" i="15"/>
  <c r="K61" i="15"/>
  <c r="J61" i="15"/>
  <c r="K60" i="15"/>
  <c r="J60" i="15"/>
  <c r="K59" i="15"/>
  <c r="J59" i="15"/>
  <c r="K58" i="15"/>
  <c r="J58" i="15"/>
  <c r="K57" i="15"/>
  <c r="J57" i="15"/>
  <c r="K56" i="15"/>
  <c r="J56" i="15"/>
  <c r="K55" i="15"/>
  <c r="J55" i="15"/>
  <c r="K54" i="15"/>
  <c r="J54" i="15"/>
  <c r="K53" i="15"/>
  <c r="J53" i="15"/>
  <c r="K52" i="15"/>
  <c r="J52" i="15"/>
  <c r="K51" i="15"/>
  <c r="J51" i="15"/>
  <c r="K50" i="15"/>
  <c r="J50" i="15"/>
  <c r="K49" i="15"/>
  <c r="J49" i="15"/>
  <c r="K48" i="15"/>
  <c r="J48" i="15"/>
  <c r="K47" i="15"/>
  <c r="J47" i="15"/>
  <c r="K46" i="15"/>
  <c r="J46" i="15"/>
  <c r="K45" i="15"/>
  <c r="J45" i="15"/>
  <c r="K44" i="15"/>
  <c r="J44" i="15"/>
  <c r="K43" i="15"/>
  <c r="J43" i="15"/>
  <c r="K42" i="15"/>
  <c r="J42" i="15"/>
  <c r="K41" i="15"/>
  <c r="J41" i="15"/>
  <c r="K40" i="15"/>
  <c r="J40" i="15"/>
  <c r="K39" i="15"/>
  <c r="J39" i="15"/>
  <c r="K38" i="15"/>
  <c r="J38" i="15"/>
  <c r="K37" i="15"/>
  <c r="J37" i="15"/>
  <c r="K36" i="15"/>
  <c r="J36" i="15"/>
  <c r="K35" i="15"/>
  <c r="J35" i="15"/>
  <c r="K34" i="15"/>
  <c r="J34" i="15"/>
  <c r="K33" i="15"/>
  <c r="J33" i="15"/>
  <c r="K32" i="15"/>
  <c r="J32" i="15"/>
  <c r="K31" i="15"/>
  <c r="J31" i="15"/>
  <c r="K30" i="15"/>
  <c r="J30" i="15"/>
  <c r="K29" i="15"/>
  <c r="J29" i="15"/>
  <c r="K28" i="15"/>
  <c r="J28" i="15"/>
  <c r="K27" i="15"/>
  <c r="J27" i="15"/>
  <c r="K26" i="15"/>
  <c r="J26" i="15"/>
  <c r="K25" i="15"/>
  <c r="J25" i="15"/>
  <c r="K24" i="15"/>
  <c r="J24" i="15"/>
  <c r="K23" i="15"/>
  <c r="J23" i="15"/>
  <c r="K22" i="15"/>
  <c r="J22" i="15"/>
  <c r="K21" i="15"/>
  <c r="J21" i="15"/>
  <c r="K20" i="15"/>
  <c r="J20" i="15"/>
  <c r="K19" i="15"/>
  <c r="J19" i="15"/>
  <c r="K18" i="15"/>
  <c r="J18" i="15"/>
  <c r="K17" i="15"/>
  <c r="J17" i="15"/>
  <c r="K16" i="15"/>
  <c r="J16" i="15"/>
  <c r="K15" i="15"/>
  <c r="J15" i="15"/>
  <c r="K14" i="15"/>
  <c r="J14" i="15"/>
  <c r="K13" i="15"/>
  <c r="J13" i="15"/>
  <c r="K12" i="15"/>
  <c r="J12" i="15"/>
  <c r="K11" i="15"/>
  <c r="J11" i="15"/>
  <c r="K10" i="15"/>
  <c r="J10" i="15"/>
  <c r="K9" i="15"/>
  <c r="J9" i="15"/>
  <c r="K8" i="15"/>
  <c r="J8" i="15"/>
  <c r="K7" i="15"/>
  <c r="J7" i="15"/>
  <c r="K6" i="15"/>
  <c r="J6" i="15"/>
  <c r="J5" i="15"/>
  <c r="L93" i="16" l="1"/>
  <c r="L83" i="15"/>
  <c r="L116" i="15"/>
  <c r="L119" i="15"/>
  <c r="L92" i="15"/>
  <c r="L99" i="15"/>
  <c r="L102" i="15"/>
  <c r="L108" i="15"/>
  <c r="L141" i="15"/>
  <c r="L86" i="15"/>
  <c r="L112" i="15"/>
  <c r="L126" i="15"/>
  <c r="L76" i="16"/>
  <c r="L134" i="15"/>
  <c r="L95" i="15"/>
  <c r="L136" i="15"/>
  <c r="L137" i="15"/>
  <c r="L138" i="15"/>
  <c r="L94" i="15"/>
  <c r="L107" i="15"/>
  <c r="L117" i="15"/>
  <c r="L125" i="15"/>
  <c r="L131" i="15"/>
  <c r="L130" i="15"/>
  <c r="L19" i="15"/>
  <c r="L23" i="15"/>
  <c r="L27" i="15"/>
  <c r="L31" i="15"/>
  <c r="L33" i="15"/>
  <c r="L37" i="15"/>
  <c r="L39" i="15"/>
  <c r="L41" i="15"/>
  <c r="L43" i="15"/>
  <c r="L45" i="15"/>
  <c r="L47" i="15"/>
  <c r="L49" i="15"/>
  <c r="L51" i="15"/>
  <c r="L53" i="15"/>
  <c r="L55" i="15"/>
  <c r="L57" i="15"/>
  <c r="L59" i="15"/>
  <c r="L61" i="15"/>
  <c r="L63" i="15"/>
  <c r="L65" i="15"/>
  <c r="L67" i="15"/>
  <c r="L69" i="15"/>
  <c r="L93" i="15"/>
  <c r="L96" i="15"/>
  <c r="L101" i="15"/>
  <c r="L84" i="15"/>
  <c r="L109" i="15"/>
  <c r="L111" i="15"/>
  <c r="L113" i="15"/>
  <c r="L115" i="15"/>
  <c r="L127" i="15"/>
  <c r="L120" i="15"/>
  <c r="L21" i="15"/>
  <c r="L25" i="15"/>
  <c r="L29" i="15"/>
  <c r="L35" i="15"/>
  <c r="L82" i="15"/>
  <c r="L114" i="15"/>
  <c r="L88" i="15"/>
  <c r="L97" i="15"/>
  <c r="L133" i="15"/>
  <c r="L135" i="15"/>
  <c r="L8" i="15"/>
  <c r="L14" i="15"/>
  <c r="L20" i="15"/>
  <c r="L30" i="15"/>
  <c r="L40" i="15"/>
  <c r="L58" i="15"/>
  <c r="L10" i="15"/>
  <c r="L16" i="15"/>
  <c r="L22" i="15"/>
  <c r="L26" i="15"/>
  <c r="L32" i="15"/>
  <c r="L36" i="15"/>
  <c r="L42" i="15"/>
  <c r="L46" i="15"/>
  <c r="L52" i="15"/>
  <c r="L56" i="15"/>
  <c r="L62" i="15"/>
  <c r="L64" i="15"/>
  <c r="L68" i="15"/>
  <c r="L85" i="15"/>
  <c r="L90" i="15"/>
  <c r="L74" i="15"/>
  <c r="L105" i="15"/>
  <c r="L122" i="15"/>
  <c r="L124" i="15"/>
  <c r="L129" i="15"/>
  <c r="L132" i="15"/>
  <c r="L6" i="15"/>
  <c r="L12" i="15"/>
  <c r="L18" i="15"/>
  <c r="L24" i="15"/>
  <c r="L28" i="15"/>
  <c r="L34" i="15"/>
  <c r="L38" i="15"/>
  <c r="L44" i="15"/>
  <c r="L48" i="15"/>
  <c r="L50" i="15"/>
  <c r="L54" i="15"/>
  <c r="L60" i="15"/>
  <c r="L66" i="15"/>
  <c r="L71" i="15"/>
  <c r="L89" i="15"/>
  <c r="L98" i="15"/>
  <c r="L81" i="15"/>
  <c r="L121" i="15"/>
  <c r="L123" i="15"/>
  <c r="L7" i="15"/>
  <c r="L9" i="15"/>
  <c r="L11" i="15"/>
  <c r="L13" i="15"/>
  <c r="L15" i="15"/>
  <c r="L17" i="15"/>
  <c r="L87" i="15"/>
  <c r="L104" i="15"/>
  <c r="L106" i="15"/>
  <c r="L139" i="15"/>
  <c r="L126" i="16"/>
  <c r="L133" i="16"/>
  <c r="L44" i="16"/>
  <c r="L81" i="16"/>
  <c r="L84" i="16"/>
  <c r="L119" i="16"/>
  <c r="L78" i="16"/>
  <c r="L80" i="16"/>
  <c r="L52" i="16"/>
  <c r="L54" i="16"/>
  <c r="L56" i="16"/>
  <c r="L58" i="16"/>
  <c r="L60" i="16"/>
  <c r="L62" i="16"/>
  <c r="L66" i="16"/>
  <c r="L68" i="16"/>
  <c r="L71" i="16"/>
  <c r="L89" i="16"/>
  <c r="L109" i="16"/>
  <c r="L111" i="16"/>
  <c r="L113" i="16"/>
  <c r="L115" i="16"/>
  <c r="L137" i="16"/>
  <c r="L42" i="16"/>
  <c r="L96" i="16"/>
  <c r="L98" i="16"/>
  <c r="L102" i="16"/>
  <c r="L86" i="16"/>
  <c r="L127" i="16"/>
  <c r="L129" i="16"/>
  <c r="L120" i="16"/>
  <c r="L131" i="16"/>
  <c r="L6" i="16"/>
  <c r="L8" i="16"/>
  <c r="L10" i="16"/>
  <c r="L12" i="16"/>
  <c r="L14" i="16"/>
  <c r="L16" i="16"/>
  <c r="L18" i="16"/>
  <c r="L20" i="16"/>
  <c r="L22" i="16"/>
  <c r="L24" i="16"/>
  <c r="L26" i="16"/>
  <c r="L28" i="16"/>
  <c r="L30" i="16"/>
  <c r="L32" i="16"/>
  <c r="L34" i="16"/>
  <c r="L36" i="16"/>
  <c r="L38" i="16"/>
  <c r="L46" i="16"/>
  <c r="L48" i="16"/>
  <c r="L65" i="16"/>
  <c r="L69" i="16"/>
  <c r="L106" i="16"/>
  <c r="L108" i="16"/>
  <c r="L112" i="16"/>
  <c r="L116" i="16"/>
  <c r="L128" i="16"/>
  <c r="L130" i="16"/>
  <c r="L132" i="16"/>
  <c r="L140" i="16"/>
  <c r="L138" i="16"/>
  <c r="L110" i="16"/>
  <c r="L117" i="16"/>
  <c r="L139" i="16"/>
  <c r="L141" i="16"/>
  <c r="L105" i="16"/>
  <c r="L107" i="16"/>
  <c r="L114" i="16"/>
  <c r="L118" i="16"/>
  <c r="L123" i="16"/>
  <c r="L125" i="16"/>
  <c r="L134" i="16"/>
  <c r="L136" i="16"/>
  <c r="L121" i="16"/>
  <c r="L124" i="16"/>
  <c r="L135" i="16"/>
  <c r="L75" i="16"/>
  <c r="L85" i="16"/>
  <c r="L90" i="16"/>
  <c r="L92" i="16"/>
  <c r="L100" i="16"/>
  <c r="L94" i="16"/>
  <c r="L74" i="16"/>
  <c r="L77" i="16"/>
  <c r="L79" i="16"/>
  <c r="L95" i="16"/>
  <c r="L97" i="16"/>
  <c r="L82" i="16"/>
  <c r="L72" i="16"/>
  <c r="L83" i="16"/>
  <c r="L87" i="16"/>
  <c r="L91" i="16"/>
  <c r="L99" i="16"/>
  <c r="L101" i="16"/>
  <c r="L73" i="16"/>
  <c r="L7" i="16"/>
  <c r="L11" i="16"/>
  <c r="L15" i="16"/>
  <c r="L19" i="16"/>
  <c r="L23" i="16"/>
  <c r="L27" i="16"/>
  <c r="L33" i="16"/>
  <c r="L35" i="16"/>
  <c r="L41" i="16"/>
  <c r="L51" i="16"/>
  <c r="L57" i="16"/>
  <c r="L61" i="16"/>
  <c r="L45" i="16"/>
  <c r="L47" i="16"/>
  <c r="L67" i="16"/>
  <c r="L9" i="16"/>
  <c r="L13" i="16"/>
  <c r="L17" i="16"/>
  <c r="L21" i="16"/>
  <c r="L25" i="16"/>
  <c r="L29" i="16"/>
  <c r="L31" i="16"/>
  <c r="L37" i="16"/>
  <c r="L43" i="16"/>
  <c r="L53" i="16"/>
  <c r="L55" i="16"/>
  <c r="L59" i="16"/>
  <c r="L63" i="16"/>
  <c r="L64" i="16"/>
  <c r="L110" i="15"/>
  <c r="L128" i="15"/>
  <c r="L118" i="15"/>
  <c r="L140" i="15"/>
  <c r="L75" i="15"/>
  <c r="L77" i="15"/>
  <c r="L100" i="15"/>
  <c r="L72" i="15"/>
  <c r="L76" i="15"/>
  <c r="L78" i="15"/>
  <c r="L91" i="15"/>
  <c r="L73" i="15"/>
</calcChain>
</file>

<file path=xl/sharedStrings.xml><?xml version="1.0" encoding="utf-8"?>
<sst xmlns="http://schemas.openxmlformats.org/spreadsheetml/2006/main" count="1121" uniqueCount="126">
  <si>
    <t xml:space="preserve">drug </t>
  </si>
  <si>
    <t>dosage of silibinin
(mg/kg)</t>
  </si>
  <si>
    <t>°N od dosages</t>
  </si>
  <si>
    <t>LEGALON SIL</t>
  </si>
  <si>
    <t>CTRL</t>
  </si>
  <si>
    <t>CTRL + SB</t>
  </si>
  <si>
    <t>MODEL</t>
  </si>
  <si>
    <t>MODEL + SB</t>
  </si>
  <si>
    <t>animal</t>
  </si>
  <si>
    <t>rat</t>
  </si>
  <si>
    <t>silibinin</t>
  </si>
  <si>
    <t>ref.</t>
  </si>
  <si>
    <t>received</t>
  </si>
  <si>
    <t>i.p.</t>
  </si>
  <si>
    <t>Psammomys obesus</t>
  </si>
  <si>
    <t>mice</t>
  </si>
  <si>
    <t xml:space="preserve">silibinin </t>
  </si>
  <si>
    <t>i.v.</t>
  </si>
  <si>
    <t>silibinin + vit E</t>
  </si>
  <si>
    <t>nano silibinin</t>
  </si>
  <si>
    <t>Silibinin</t>
  </si>
  <si>
    <t>Silibinin derivate SS</t>
  </si>
  <si>
    <t>Silibinin derivate ST</t>
  </si>
  <si>
    <t>silibinin (pre-treatment)</t>
  </si>
  <si>
    <t>silibinin (post-treatment)</t>
  </si>
  <si>
    <t>Silibinin dihydrogen succinate</t>
  </si>
  <si>
    <t>PLGA nano silibinin</t>
  </si>
  <si>
    <t>silibinin micelles</t>
  </si>
  <si>
    <t>silibinin HA micelles</t>
  </si>
  <si>
    <t>Siliphos</t>
  </si>
  <si>
    <t>silibinin–phosphatidylcholine complex</t>
  </si>
  <si>
    <t>silibinin nanoliposome</t>
  </si>
  <si>
    <t>per os</t>
  </si>
  <si>
    <t>Silibin-phospholipid complex</t>
  </si>
  <si>
    <t>silibinin-BSA nanoparticles</t>
  </si>
  <si>
    <t>;</t>
  </si>
  <si>
    <t>silibinin-Collagenase I</t>
  </si>
  <si>
    <t>nano silibinin-Collagenase I</t>
  </si>
  <si>
    <t>silibinin-Puert tea extract</t>
  </si>
  <si>
    <t>hamster</t>
  </si>
  <si>
    <t>silybin-phospholipid complex</t>
  </si>
  <si>
    <t>silibinin sodium hemisuccinate salt</t>
  </si>
  <si>
    <t>dog</t>
  </si>
  <si>
    <t>nano silibinin with ursodeoxycholic acid</t>
  </si>
  <si>
    <t>nano silibinin + HBVpreS-derived lipopeptide</t>
  </si>
  <si>
    <t>nano silibinin + hyaluronic acid</t>
  </si>
  <si>
    <t>ALT level (U/L in serum)</t>
  </si>
  <si>
    <t>AST level (U/L in serum)</t>
  </si>
  <si>
    <t xml:space="preserve">total doses 
of silibinin </t>
  </si>
  <si>
    <t>Effectivity</t>
  </si>
  <si>
    <t>delta ALT</t>
  </si>
  <si>
    <t>delta AST</t>
  </si>
  <si>
    <t>https://doi.org/10.3389/fphar.2023.1111915</t>
  </si>
  <si>
    <t>https://doi.org/10.5812/ircmj.17(4)2015.25310</t>
  </si>
  <si>
    <t>https://doi.org/10.1111/1753-0407.12083</t>
  </si>
  <si>
    <t>https://doi.org/10.1254/jjp.60.315</t>
  </si>
  <si>
    <t>https://doi.org/10.1016/j.jep.2017.06.030</t>
  </si>
  <si>
    <t>https://doi.org/10.1002/fsn3.3999</t>
  </si>
  <si>
    <t>https://doi.org/10.1016/j.etap.2012.07.004</t>
  </si>
  <si>
    <t>https://doi.org/10.1016/j.jep.2023.116838</t>
  </si>
  <si>
    <t>https://doi.org/10.1093/ecam/nep164</t>
  </si>
  <si>
    <t>https://doi.org/10.1039/c6fo01591c</t>
  </si>
  <si>
    <t>https://doi.org/10.1016/j.biopha.2019.109354</t>
  </si>
  <si>
    <t>https://doi.org/10.1016/j.ijbiomac.2019.11.002</t>
  </si>
  <si>
    <t>https://doi.org/10.7150/ijbs.63732</t>
  </si>
  <si>
    <t>https://doi.org/10.3390/ph17040431</t>
  </si>
  <si>
    <t>https://doi.org/10.1248/bpb.28.531</t>
  </si>
  <si>
    <t>https://doi.org/10.2147/DDDT.S209981</t>
  </si>
  <si>
    <t>https://doi.org/10.3389/fmicb.2020.01113</t>
  </si>
  <si>
    <t>https://doi.org/10.3109/15376516.2011.647113</t>
  </si>
  <si>
    <t>https://doi.org/10.1177/0960327114567765</t>
  </si>
  <si>
    <t>https://doi.org/10.1016/j.etap.2016.07.014</t>
  </si>
  <si>
    <t>https://doi.org/10.1016/j.arabjc.2020.01.002</t>
  </si>
  <si>
    <t>https://doi.org/10.1016/j.pestbp.2023.105643</t>
  </si>
  <si>
    <t>https://doi.org/10.1124/jpet.109.161612</t>
  </si>
  <si>
    <t>https://doi.org/10.1007/s12013-014-0331-8</t>
  </si>
  <si>
    <t>https://doi.org/10.1016/j.intimp.2023.109808</t>
  </si>
  <si>
    <t>https://doi.org/10.3390/pharmaceutics16050618</t>
  </si>
  <si>
    <t>https://doi.org/10.1166/jbn.2012.1444</t>
  </si>
  <si>
    <t>https://doi.org/10.3389/fnut.2023.1257158</t>
  </si>
  <si>
    <t>https://doi.org/10.2147/DDDT.S356847</t>
  </si>
  <si>
    <t>https://doi.org/10.1590/S0100-879X2011007500083</t>
  </si>
  <si>
    <t>https://doi.org/10.1590/1414-431X20122551</t>
  </si>
  <si>
    <t>https://doi.org/10.1016/j.biopha.2021.112409</t>
  </si>
  <si>
    <t>https://doi.org/10.3390/ijms19051329</t>
  </si>
  <si>
    <t>https://doi.org/10.1016/j.phymed.2023.155173</t>
  </si>
  <si>
    <t>https://doi.org/10.22038/ijbms.2019.34967.8313</t>
  </si>
  <si>
    <t>https://doi.org/10.3109/08941930903469466</t>
  </si>
  <si>
    <t>https://doi.org/10.1371/journal.pone.0101818</t>
  </si>
  <si>
    <t>https://doi.org/10.3389/fbioe.2020.00495</t>
  </si>
  <si>
    <t>https://doi.org/10.1016/j.bbrc.2023.07.045</t>
  </si>
  <si>
    <t>https://doi.org/10.1177/1535370216636719</t>
  </si>
  <si>
    <t>https://doi.org/10.1016/S0378-8741(01)00298-7</t>
  </si>
  <si>
    <t>https://doi.org/10.1016/j.bbagen.2007.12.012</t>
  </si>
  <si>
    <t>https://doi.org/10.1002/tox.20283</t>
  </si>
  <si>
    <t>https://doi.org/10.1155/2022/1708030</t>
  </si>
  <si>
    <t>https://doi.org/10.3390/ijms19082165</t>
  </si>
  <si>
    <t>https://doi.org/10.1016/j.ijbiomac.2015.01.061</t>
  </si>
  <si>
    <t>https://doi.org/10.1007/s11033-020-05383-w</t>
  </si>
  <si>
    <t>https://doi.org/10.1016/j.cbi.2017.06.008</t>
  </si>
  <si>
    <t>https://doi.org/10.1016/j.trsl.2011.12.003</t>
  </si>
  <si>
    <t>https://doi.org/10.1016/j.dld.2011.11.010</t>
  </si>
  <si>
    <t>https://doi.org/10.1016/j.etap.2022.103868</t>
  </si>
  <si>
    <t>https://doi.org/10.1016/S0168-8278(03)00239-3</t>
  </si>
  <si>
    <t>https://doi.org/10.1016/j.annemergmed.2006.12.015</t>
  </si>
  <si>
    <t>https://doi.org/10.4103/0253-7613.55211</t>
  </si>
  <si>
    <t>https://doi.org/10.1615/IntJMedMushr.v15.i4.60</t>
  </si>
  <si>
    <t>https://doi.org/10.1615/IntJMedMushrooms.v18.i9.80</t>
  </si>
  <si>
    <t>https://doi.org/10.5152/eurasianjmed.2022.20371</t>
  </si>
  <si>
    <t>https://doi.org/10.1155/2013/461478</t>
  </si>
  <si>
    <t>https://doi.org/10.22037/ghfbb.v14i3.2171</t>
  </si>
  <si>
    <t>https://doi.org/10.1016/j.actbio.2022.04.021</t>
  </si>
  <si>
    <t>https://doi.org/10.1016/j.apsb.2019.07.003</t>
  </si>
  <si>
    <t>https://doi.org/10.1208/s12249-019-1504-y</t>
  </si>
  <si>
    <t>https://doi.org/10.1016/j.carbpol.2021.117964</t>
  </si>
  <si>
    <t>https://doi.org/10.1021/acsami.2c19269</t>
  </si>
  <si>
    <t>https://doi.org/10.1016/j.jconrel.2018.05.032</t>
  </si>
  <si>
    <t>https://doi.org/10.1016/0041-008X(79)90469-1</t>
  </si>
  <si>
    <t>https://doi.org/10.2147/IJN.S407762</t>
  </si>
  <si>
    <t>https://doi.org/10.1016/j.biomaterials.2014.04.037</t>
  </si>
  <si>
    <t>pure silibinin</t>
  </si>
  <si>
    <t>water-soluble silibinin</t>
  </si>
  <si>
    <t>combination with phospholipids</t>
  </si>
  <si>
    <t>silibinin nanoparticles</t>
  </si>
  <si>
    <t>combination with other supplements</t>
  </si>
  <si>
    <t>Supplementary Table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</si>
</sst>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00"/>
    <numFmt numFmtId="166" formatCode="0.0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7">
    <xf numFmtId="0" fontId="0" fillId="0" borderId="0" xfId="0"/>
    <xf numFmtId="0" fontId="1" fillId="8" borderId="0" xfId="0" applyFont="1" applyFill="1"/>
    <xf numFmtId="0" fontId="1" fillId="8" borderId="0" xfId="0" applyFont="1" applyFill="1" applyAlignment="1">
      <alignment horizontal="center"/>
    </xf>
    <xf numFmtId="0" fontId="1" fillId="8" borderId="0" xfId="0" applyFont="1" applyFill="1" applyAlignment="1">
      <alignment horizontal="center" vertical="center" wrapText="1"/>
    </xf>
    <xf numFmtId="0" fontId="0" fillId="5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 applyAlignment="1">
      <alignment wrapText="1"/>
    </xf>
    <xf numFmtId="0" fontId="0" fillId="2" borderId="0" xfId="0" applyFill="1"/>
    <xf numFmtId="0" fontId="4" fillId="0" borderId="0" xfId="0" applyFont="1"/>
    <xf numFmtId="0" fontId="4" fillId="5" borderId="0" xfId="0" applyFont="1" applyFill="1"/>
    <xf numFmtId="0" fontId="4" fillId="4" borderId="0" xfId="0" applyFont="1" applyFill="1"/>
    <xf numFmtId="0" fontId="0" fillId="7" borderId="0" xfId="0" applyFill="1"/>
    <xf numFmtId="0" fontId="0" fillId="6" borderId="0" xfId="0" applyFill="1"/>
    <xf numFmtId="0" fontId="4" fillId="7" borderId="0" xfId="0" applyFont="1" applyFill="1"/>
    <xf numFmtId="0" fontId="0" fillId="4" borderId="0" xfId="0" applyFill="1" applyAlignment="1">
      <alignment wrapText="1"/>
    </xf>
    <xf numFmtId="0" fontId="1" fillId="8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center"/>
    </xf>
    <xf numFmtId="9" fontId="0" fillId="0" borderId="0" xfId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10" fontId="0" fillId="0" borderId="0" xfId="1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0" fontId="0" fillId="5" borderId="0" xfId="0" applyFill="1" applyAlignment="1">
      <alignment horizontal="center"/>
    </xf>
    <xf numFmtId="166" fontId="0" fillId="5" borderId="0" xfId="0" applyNumberFormat="1" applyFill="1" applyAlignment="1">
      <alignment horizontal="center"/>
    </xf>
    <xf numFmtId="10" fontId="0" fillId="5" borderId="0" xfId="1" applyNumberFormat="1" applyFont="1" applyFill="1" applyBorder="1" applyAlignment="1">
      <alignment horizontal="center"/>
    </xf>
    <xf numFmtId="165" fontId="0" fillId="5" borderId="0" xfId="0" applyNumberFormat="1" applyFill="1" applyAlignment="1">
      <alignment horizontal="center"/>
    </xf>
    <xf numFmtId="10" fontId="0" fillId="0" borderId="0" xfId="1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166" fontId="0" fillId="3" borderId="0" xfId="0" applyNumberFormat="1" applyFill="1" applyAlignment="1">
      <alignment horizontal="center"/>
    </xf>
    <xf numFmtId="10" fontId="0" fillId="3" borderId="0" xfId="1" applyNumberFormat="1" applyFont="1" applyFill="1" applyBorder="1" applyAlignment="1">
      <alignment horizontal="center"/>
    </xf>
    <xf numFmtId="165" fontId="0" fillId="3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166" fontId="0" fillId="4" borderId="0" xfId="0" applyNumberFormat="1" applyFill="1" applyAlignment="1">
      <alignment horizontal="center"/>
    </xf>
    <xf numFmtId="10" fontId="0" fillId="4" borderId="0" xfId="1" applyNumberFormat="1" applyFont="1" applyFill="1" applyBorder="1" applyAlignment="1">
      <alignment horizontal="center"/>
    </xf>
    <xf numFmtId="165" fontId="0" fillId="4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166" fontId="0" fillId="2" borderId="0" xfId="0" applyNumberFormat="1" applyFill="1" applyAlignment="1">
      <alignment horizontal="center"/>
    </xf>
    <xf numFmtId="10" fontId="0" fillId="2" borderId="0" xfId="1" applyNumberFormat="1" applyFont="1" applyFill="1" applyBorder="1" applyAlignment="1">
      <alignment horizontal="center"/>
    </xf>
    <xf numFmtId="165" fontId="0" fillId="2" borderId="0" xfId="0" applyNumberFormat="1" applyFill="1" applyAlignment="1">
      <alignment horizontal="center"/>
    </xf>
    <xf numFmtId="0" fontId="0" fillId="6" borderId="0" xfId="0" applyFill="1" applyAlignment="1">
      <alignment horizontal="center"/>
    </xf>
    <xf numFmtId="9" fontId="0" fillId="6" borderId="0" xfId="1" applyFont="1" applyFill="1" applyBorder="1" applyAlignment="1">
      <alignment horizontal="center"/>
    </xf>
    <xf numFmtId="164" fontId="0" fillId="6" borderId="0" xfId="0" applyNumberFormat="1" applyFill="1" applyAlignment="1">
      <alignment horizontal="center"/>
    </xf>
    <xf numFmtId="0" fontId="0" fillId="7" borderId="0" xfId="0" applyFill="1" applyAlignment="1">
      <alignment horizontal="center"/>
    </xf>
    <xf numFmtId="166" fontId="0" fillId="7" borderId="0" xfId="0" applyNumberFormat="1" applyFill="1" applyAlignment="1">
      <alignment horizontal="center"/>
    </xf>
    <xf numFmtId="10" fontId="0" fillId="7" borderId="0" xfId="1" applyNumberFormat="1" applyFont="1" applyFill="1" applyBorder="1" applyAlignment="1">
      <alignment horizontal="center"/>
    </xf>
    <xf numFmtId="165" fontId="0" fillId="7" borderId="0" xfId="0" applyNumberFormat="1" applyFill="1" applyAlignment="1">
      <alignment horizontal="center"/>
    </xf>
    <xf numFmtId="10" fontId="0" fillId="6" borderId="0" xfId="1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65" fontId="0" fillId="6" borderId="0" xfId="0" applyNumberFormat="1" applyFill="1" applyAlignment="1">
      <alignment horizontal="center"/>
    </xf>
    <xf numFmtId="0" fontId="0" fillId="3" borderId="3" xfId="0" applyFill="1" applyBorder="1"/>
    <xf numFmtId="0" fontId="0" fillId="2" borderId="2" xfId="0" applyFill="1" applyBorder="1"/>
    <xf numFmtId="0" fontId="0" fillId="5" borderId="2" xfId="0" applyFill="1" applyBorder="1"/>
    <xf numFmtId="0" fontId="0" fillId="4" borderId="2" xfId="0" applyFill="1" applyBorder="1"/>
    <xf numFmtId="0" fontId="0" fillId="0" borderId="1" xfId="0" applyFill="1" applyBorder="1"/>
    <xf numFmtId="0" fontId="1" fillId="8" borderId="0" xfId="0" applyFont="1" applyFill="1" applyAlignment="1">
      <alignment horizontal="center"/>
    </xf>
    <xf numFmtId="0" fontId="5" fillId="0" borderId="0" xfId="0" applyFont="1" applyAlignment="1">
      <alignment horizontal="left"/>
    </xf>
  </cellXfs>
  <cellStyles count="2">
    <cellStyle name="Normálna" xfId="0" builtinId="0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9"/>
  <sheetViews>
    <sheetView tabSelected="1" zoomScale="85" zoomScaleNormal="85" workbookViewId="0">
      <selection sqref="A1:B1"/>
    </sheetView>
  </sheetViews>
  <sheetFormatPr defaultRowHeight="15" x14ac:dyDescent="0.25"/>
  <cols>
    <col min="1" max="1" width="19.140625" bestFit="1" customWidth="1"/>
    <col min="2" max="2" width="39.5703125" bestFit="1" customWidth="1"/>
    <col min="3" max="3" width="17.42578125" style="17" bestFit="1" customWidth="1"/>
    <col min="4" max="4" width="8.140625" style="17" bestFit="1" customWidth="1"/>
    <col min="5" max="5" width="8.7109375" style="17" bestFit="1" customWidth="1"/>
    <col min="6" max="9" width="9.42578125" style="17" customWidth="1"/>
    <col min="10" max="12" width="20" style="17" customWidth="1"/>
    <col min="13" max="13" width="50.28515625" bestFit="1" customWidth="1"/>
  </cols>
  <sheetData>
    <row r="1" spans="1:13" ht="15.75" x14ac:dyDescent="0.25">
      <c r="A1" s="56" t="s">
        <v>125</v>
      </c>
      <c r="B1" s="56"/>
    </row>
    <row r="3" spans="1:13" x14ac:dyDescent="0.25">
      <c r="A3" s="1"/>
      <c r="B3" s="1"/>
      <c r="C3" s="2"/>
      <c r="D3" s="2"/>
      <c r="E3" s="2"/>
      <c r="F3" s="55" t="s">
        <v>46</v>
      </c>
      <c r="G3" s="55"/>
      <c r="H3" s="55"/>
      <c r="I3" s="55"/>
      <c r="J3" s="2"/>
      <c r="K3" s="2"/>
      <c r="L3" s="2"/>
      <c r="M3" s="1"/>
    </row>
    <row r="4" spans="1:13" ht="30" x14ac:dyDescent="0.25">
      <c r="A4" s="3" t="s">
        <v>8</v>
      </c>
      <c r="B4" s="3" t="s">
        <v>0</v>
      </c>
      <c r="C4" s="3" t="s">
        <v>1</v>
      </c>
      <c r="D4" s="3" t="s">
        <v>2</v>
      </c>
      <c r="E4" s="3" t="s">
        <v>12</v>
      </c>
      <c r="F4" s="3" t="s">
        <v>4</v>
      </c>
      <c r="G4" s="3" t="s">
        <v>5</v>
      </c>
      <c r="H4" s="3" t="s">
        <v>6</v>
      </c>
      <c r="I4" s="3" t="s">
        <v>7</v>
      </c>
      <c r="J4" s="16" t="s">
        <v>48</v>
      </c>
      <c r="K4" s="3" t="s">
        <v>50</v>
      </c>
      <c r="L4" s="3" t="s">
        <v>49</v>
      </c>
      <c r="M4" s="3" t="s">
        <v>11</v>
      </c>
    </row>
    <row r="5" spans="1:13" x14ac:dyDescent="0.25">
      <c r="A5" t="s">
        <v>9</v>
      </c>
      <c r="B5" t="s">
        <v>10</v>
      </c>
      <c r="C5" s="17">
        <v>2000</v>
      </c>
      <c r="D5" s="17">
        <v>1</v>
      </c>
      <c r="E5" s="17" t="s">
        <v>32</v>
      </c>
      <c r="F5" s="18">
        <v>39.33</v>
      </c>
      <c r="G5" s="18">
        <v>55.17</v>
      </c>
      <c r="H5" s="18"/>
      <c r="I5" s="18"/>
      <c r="J5" s="17">
        <f t="shared" ref="J5:J36" si="0">C5*D5</f>
        <v>2000</v>
      </c>
      <c r="K5" s="19"/>
      <c r="L5" s="20"/>
      <c r="M5" t="s">
        <v>52</v>
      </c>
    </row>
    <row r="6" spans="1:13" x14ac:dyDescent="0.25">
      <c r="A6" t="s">
        <v>9</v>
      </c>
      <c r="B6" t="s">
        <v>10</v>
      </c>
      <c r="C6" s="17">
        <v>100</v>
      </c>
      <c r="D6" s="17">
        <v>7</v>
      </c>
      <c r="E6" s="17" t="s">
        <v>32</v>
      </c>
      <c r="F6" s="18">
        <v>55.1</v>
      </c>
      <c r="G6" s="18">
        <v>44.9</v>
      </c>
      <c r="H6" s="18">
        <v>90</v>
      </c>
      <c r="I6" s="18">
        <v>54.3</v>
      </c>
      <c r="J6" s="17">
        <f t="shared" si="0"/>
        <v>700</v>
      </c>
      <c r="K6" s="21">
        <f t="shared" ref="K6:K37" si="1">(I6-F6)/(H6-F6)</f>
        <v>-2.2922636103151987E-2</v>
      </c>
      <c r="L6" s="22">
        <f t="shared" ref="L6:L37" si="2">(1-K6)/J6</f>
        <v>1.4613180515759315E-3</v>
      </c>
      <c r="M6" t="s">
        <v>53</v>
      </c>
    </row>
    <row r="7" spans="1:13" x14ac:dyDescent="0.25">
      <c r="A7" t="s">
        <v>14</v>
      </c>
      <c r="B7" t="s">
        <v>10</v>
      </c>
      <c r="C7" s="17">
        <v>100</v>
      </c>
      <c r="D7" s="17">
        <v>56</v>
      </c>
      <c r="E7" s="17" t="s">
        <v>32</v>
      </c>
      <c r="F7" s="18">
        <v>79</v>
      </c>
      <c r="G7" s="18"/>
      <c r="H7" s="18">
        <v>118</v>
      </c>
      <c r="I7" s="18">
        <v>92</v>
      </c>
      <c r="J7" s="17">
        <f t="shared" si="0"/>
        <v>5600</v>
      </c>
      <c r="K7" s="21">
        <f t="shared" si="1"/>
        <v>0.33333333333333331</v>
      </c>
      <c r="L7" s="22">
        <f t="shared" si="2"/>
        <v>1.1904761904761906E-4</v>
      </c>
      <c r="M7" t="s">
        <v>54</v>
      </c>
    </row>
    <row r="8" spans="1:13" x14ac:dyDescent="0.25">
      <c r="A8" s="4" t="s">
        <v>9</v>
      </c>
      <c r="B8" s="4" t="s">
        <v>29</v>
      </c>
      <c r="C8" s="23">
        <v>25</v>
      </c>
      <c r="D8" s="23">
        <v>3</v>
      </c>
      <c r="E8" s="23" t="s">
        <v>32</v>
      </c>
      <c r="F8" s="24">
        <v>22</v>
      </c>
      <c r="G8" s="24"/>
      <c r="H8" s="24">
        <v>123.9</v>
      </c>
      <c r="I8" s="24">
        <v>127.3</v>
      </c>
      <c r="J8" s="23">
        <f t="shared" si="0"/>
        <v>75</v>
      </c>
      <c r="K8" s="25">
        <f t="shared" si="1"/>
        <v>1.0333660451422964</v>
      </c>
      <c r="L8" s="26">
        <f t="shared" si="2"/>
        <v>-4.4488060189728471E-4</v>
      </c>
      <c r="M8" s="10" t="s">
        <v>55</v>
      </c>
    </row>
    <row r="9" spans="1:13" x14ac:dyDescent="0.25">
      <c r="A9" s="4" t="s">
        <v>9</v>
      </c>
      <c r="B9" s="4" t="s">
        <v>29</v>
      </c>
      <c r="C9" s="23">
        <v>82.5</v>
      </c>
      <c r="D9" s="23">
        <v>3</v>
      </c>
      <c r="E9" s="23" t="s">
        <v>32</v>
      </c>
      <c r="F9" s="24">
        <v>22</v>
      </c>
      <c r="G9" s="24"/>
      <c r="H9" s="24">
        <v>123.9</v>
      </c>
      <c r="I9" s="24">
        <v>89.7</v>
      </c>
      <c r="J9" s="23">
        <f t="shared" si="0"/>
        <v>247.5</v>
      </c>
      <c r="K9" s="25">
        <f t="shared" si="1"/>
        <v>0.66437684003925412</v>
      </c>
      <c r="L9" s="26">
        <f t="shared" si="2"/>
        <v>1.3560531715585693E-3</v>
      </c>
      <c r="M9" s="10" t="s">
        <v>55</v>
      </c>
    </row>
    <row r="10" spans="1:13" x14ac:dyDescent="0.25">
      <c r="A10" s="4" t="s">
        <v>9</v>
      </c>
      <c r="B10" s="4" t="s">
        <v>29</v>
      </c>
      <c r="C10" s="23">
        <v>250</v>
      </c>
      <c r="D10" s="23">
        <v>3</v>
      </c>
      <c r="E10" s="23" t="s">
        <v>32</v>
      </c>
      <c r="F10" s="24">
        <v>22</v>
      </c>
      <c r="G10" s="24"/>
      <c r="H10" s="24">
        <v>123.9</v>
      </c>
      <c r="I10" s="24">
        <v>51.5</v>
      </c>
      <c r="J10" s="23">
        <f t="shared" si="0"/>
        <v>750</v>
      </c>
      <c r="K10" s="25">
        <f t="shared" si="1"/>
        <v>0.28949950932286556</v>
      </c>
      <c r="L10" s="26">
        <f t="shared" si="2"/>
        <v>9.4733398756951257E-4</v>
      </c>
      <c r="M10" s="10" t="s">
        <v>55</v>
      </c>
    </row>
    <row r="11" spans="1:13" x14ac:dyDescent="0.25">
      <c r="A11" t="s">
        <v>9</v>
      </c>
      <c r="B11" t="s">
        <v>10</v>
      </c>
      <c r="C11" s="17">
        <v>25</v>
      </c>
      <c r="D11" s="17">
        <v>3</v>
      </c>
      <c r="E11" s="17" t="s">
        <v>32</v>
      </c>
      <c r="F11" s="18">
        <v>22</v>
      </c>
      <c r="G11" s="18"/>
      <c r="H11" s="18">
        <v>123.9</v>
      </c>
      <c r="I11" s="18">
        <v>97.3</v>
      </c>
      <c r="J11" s="17">
        <f t="shared" si="0"/>
        <v>75</v>
      </c>
      <c r="K11" s="27">
        <f t="shared" si="1"/>
        <v>0.73895976447497536</v>
      </c>
      <c r="L11" s="22">
        <f t="shared" si="2"/>
        <v>3.4805364736669952E-3</v>
      </c>
      <c r="M11" s="9" t="s">
        <v>55</v>
      </c>
    </row>
    <row r="12" spans="1:13" x14ac:dyDescent="0.25">
      <c r="A12" t="s">
        <v>9</v>
      </c>
      <c r="B12" t="s">
        <v>10</v>
      </c>
      <c r="C12" s="17">
        <v>250</v>
      </c>
      <c r="D12" s="17">
        <v>3</v>
      </c>
      <c r="E12" s="17" t="s">
        <v>32</v>
      </c>
      <c r="F12" s="18">
        <v>22</v>
      </c>
      <c r="G12" s="18"/>
      <c r="H12" s="18">
        <v>123.9</v>
      </c>
      <c r="I12" s="18">
        <v>107.3</v>
      </c>
      <c r="J12" s="17">
        <f t="shared" si="0"/>
        <v>750</v>
      </c>
      <c r="K12" s="27">
        <f t="shared" si="1"/>
        <v>0.83709519136408239</v>
      </c>
      <c r="L12" s="22">
        <f t="shared" si="2"/>
        <v>2.1720641151455681E-4</v>
      </c>
      <c r="M12" s="9" t="s">
        <v>55</v>
      </c>
    </row>
    <row r="13" spans="1:13" x14ac:dyDescent="0.25">
      <c r="A13" s="4" t="s">
        <v>9</v>
      </c>
      <c r="B13" s="4" t="s">
        <v>29</v>
      </c>
      <c r="C13" s="23">
        <v>100</v>
      </c>
      <c r="D13" s="23">
        <v>1</v>
      </c>
      <c r="E13" s="23" t="s">
        <v>32</v>
      </c>
      <c r="F13" s="24">
        <v>28.2</v>
      </c>
      <c r="G13" s="24"/>
      <c r="H13" s="24">
        <v>1842</v>
      </c>
      <c r="I13" s="24">
        <v>1428.5</v>
      </c>
      <c r="J13" s="23">
        <f t="shared" si="0"/>
        <v>100</v>
      </c>
      <c r="K13" s="25">
        <f t="shared" si="1"/>
        <v>0.77202558165178081</v>
      </c>
      <c r="L13" s="26">
        <f t="shared" si="2"/>
        <v>2.2797441834821919E-3</v>
      </c>
      <c r="M13" s="10" t="s">
        <v>55</v>
      </c>
    </row>
    <row r="14" spans="1:13" x14ac:dyDescent="0.25">
      <c r="A14" s="4" t="s">
        <v>9</v>
      </c>
      <c r="B14" s="4" t="s">
        <v>29</v>
      </c>
      <c r="C14" s="23">
        <v>200</v>
      </c>
      <c r="D14" s="23">
        <v>1</v>
      </c>
      <c r="E14" s="23" t="s">
        <v>32</v>
      </c>
      <c r="F14" s="24">
        <v>28.2</v>
      </c>
      <c r="G14" s="24"/>
      <c r="H14" s="24">
        <v>1842</v>
      </c>
      <c r="I14" s="24">
        <v>725</v>
      </c>
      <c r="J14" s="23">
        <f t="shared" si="0"/>
        <v>200</v>
      </c>
      <c r="K14" s="25">
        <f t="shared" si="1"/>
        <v>0.3841658396736134</v>
      </c>
      <c r="L14" s="26">
        <f t="shared" si="2"/>
        <v>3.0791708016319331E-3</v>
      </c>
      <c r="M14" s="10" t="s">
        <v>55</v>
      </c>
    </row>
    <row r="15" spans="1:13" x14ac:dyDescent="0.25">
      <c r="A15" s="4" t="s">
        <v>9</v>
      </c>
      <c r="B15" s="4" t="s">
        <v>29</v>
      </c>
      <c r="C15" s="23">
        <v>400</v>
      </c>
      <c r="D15" s="23">
        <v>1</v>
      </c>
      <c r="E15" s="23" t="s">
        <v>32</v>
      </c>
      <c r="F15" s="24">
        <v>28.2</v>
      </c>
      <c r="G15" s="24"/>
      <c r="H15" s="24">
        <v>1842</v>
      </c>
      <c r="I15" s="24">
        <v>447</v>
      </c>
      <c r="J15" s="23">
        <f t="shared" si="0"/>
        <v>400</v>
      </c>
      <c r="K15" s="25">
        <f t="shared" si="1"/>
        <v>0.23089646046973206</v>
      </c>
      <c r="L15" s="26">
        <f t="shared" si="2"/>
        <v>1.9227588488256698E-3</v>
      </c>
      <c r="M15" s="10" t="s">
        <v>55</v>
      </c>
    </row>
    <row r="16" spans="1:13" x14ac:dyDescent="0.25">
      <c r="A16" s="4" t="s">
        <v>9</v>
      </c>
      <c r="B16" s="4" t="s">
        <v>29</v>
      </c>
      <c r="C16" s="23">
        <v>800</v>
      </c>
      <c r="D16" s="23">
        <v>1</v>
      </c>
      <c r="E16" s="23" t="s">
        <v>32</v>
      </c>
      <c r="F16" s="24">
        <v>28.2</v>
      </c>
      <c r="G16" s="24"/>
      <c r="H16" s="24">
        <v>1842</v>
      </c>
      <c r="I16" s="24">
        <v>77.3</v>
      </c>
      <c r="J16" s="23">
        <f t="shared" si="0"/>
        <v>800</v>
      </c>
      <c r="K16" s="25">
        <f t="shared" si="1"/>
        <v>2.7070239276656739E-2</v>
      </c>
      <c r="L16" s="26">
        <f t="shared" si="2"/>
        <v>1.2161622009041792E-3</v>
      </c>
      <c r="M16" s="10" t="s">
        <v>55</v>
      </c>
    </row>
    <row r="17" spans="1:13" x14ac:dyDescent="0.25">
      <c r="A17" t="s">
        <v>9</v>
      </c>
      <c r="B17" t="s">
        <v>10</v>
      </c>
      <c r="C17" s="17">
        <v>100</v>
      </c>
      <c r="D17" s="17">
        <v>1</v>
      </c>
      <c r="E17" s="17" t="s">
        <v>32</v>
      </c>
      <c r="F17" s="18">
        <v>28.2</v>
      </c>
      <c r="G17" s="18"/>
      <c r="H17" s="18">
        <v>1842</v>
      </c>
      <c r="I17" s="18">
        <v>3410</v>
      </c>
      <c r="J17" s="17">
        <f t="shared" si="0"/>
        <v>100</v>
      </c>
      <c r="K17" s="27">
        <f t="shared" si="1"/>
        <v>1.8644834050060648</v>
      </c>
      <c r="L17" s="22">
        <f t="shared" si="2"/>
        <v>-8.6448340500606471E-3</v>
      </c>
      <c r="M17" s="9" t="s">
        <v>55</v>
      </c>
    </row>
    <row r="18" spans="1:13" x14ac:dyDescent="0.25">
      <c r="A18" t="s">
        <v>9</v>
      </c>
      <c r="B18" t="s">
        <v>10</v>
      </c>
      <c r="C18" s="17">
        <v>800</v>
      </c>
      <c r="D18" s="17">
        <v>1</v>
      </c>
      <c r="E18" s="17" t="s">
        <v>32</v>
      </c>
      <c r="F18" s="18">
        <v>28.2</v>
      </c>
      <c r="G18" s="18"/>
      <c r="H18" s="18">
        <v>1842</v>
      </c>
      <c r="I18" s="18">
        <v>1901.8</v>
      </c>
      <c r="J18" s="17">
        <f t="shared" si="0"/>
        <v>800</v>
      </c>
      <c r="K18" s="27">
        <f t="shared" si="1"/>
        <v>1.0329694563898997</v>
      </c>
      <c r="L18" s="22">
        <f t="shared" si="2"/>
        <v>-4.1211820487374598E-5</v>
      </c>
      <c r="M18" s="9" t="s">
        <v>55</v>
      </c>
    </row>
    <row r="19" spans="1:13" x14ac:dyDescent="0.25">
      <c r="A19" s="4" t="s">
        <v>39</v>
      </c>
      <c r="B19" s="4" t="s">
        <v>40</v>
      </c>
      <c r="C19" s="23">
        <v>50</v>
      </c>
      <c r="D19" s="23">
        <v>56</v>
      </c>
      <c r="E19" s="23" t="s">
        <v>32</v>
      </c>
      <c r="F19" s="24">
        <v>76.92</v>
      </c>
      <c r="G19" s="24"/>
      <c r="H19" s="24">
        <v>143.59</v>
      </c>
      <c r="I19" s="24">
        <v>100</v>
      </c>
      <c r="J19" s="23">
        <f t="shared" si="0"/>
        <v>2800</v>
      </c>
      <c r="K19" s="25">
        <f t="shared" si="1"/>
        <v>0.34618269086545667</v>
      </c>
      <c r="L19" s="26">
        <f t="shared" si="2"/>
        <v>2.3350618183376549E-4</v>
      </c>
      <c r="M19" s="10" t="s">
        <v>56</v>
      </c>
    </row>
    <row r="20" spans="1:13" x14ac:dyDescent="0.25">
      <c r="A20" s="4" t="s">
        <v>39</v>
      </c>
      <c r="B20" s="4" t="s">
        <v>40</v>
      </c>
      <c r="C20" s="23">
        <v>100</v>
      </c>
      <c r="D20" s="23">
        <v>56</v>
      </c>
      <c r="E20" s="23" t="s">
        <v>32</v>
      </c>
      <c r="F20" s="24">
        <v>76.92</v>
      </c>
      <c r="G20" s="24"/>
      <c r="H20" s="24">
        <v>143.59</v>
      </c>
      <c r="I20" s="24">
        <v>120.51</v>
      </c>
      <c r="J20" s="23">
        <f t="shared" si="0"/>
        <v>5600</v>
      </c>
      <c r="K20" s="25">
        <f t="shared" si="1"/>
        <v>0.65381730913454328</v>
      </c>
      <c r="L20" s="26">
        <f t="shared" si="2"/>
        <v>6.181833765454584E-5</v>
      </c>
      <c r="M20" s="10" t="s">
        <v>56</v>
      </c>
    </row>
    <row r="21" spans="1:13" x14ac:dyDescent="0.25">
      <c r="A21" t="s">
        <v>9</v>
      </c>
      <c r="B21" t="s">
        <v>10</v>
      </c>
      <c r="C21" s="17">
        <v>100</v>
      </c>
      <c r="D21" s="17">
        <v>21</v>
      </c>
      <c r="E21" s="17" t="s">
        <v>32</v>
      </c>
      <c r="F21" s="18">
        <v>60</v>
      </c>
      <c r="G21" s="18"/>
      <c r="H21" s="18">
        <v>106.5</v>
      </c>
      <c r="I21" s="18">
        <v>74.25</v>
      </c>
      <c r="J21" s="17">
        <f t="shared" si="0"/>
        <v>2100</v>
      </c>
      <c r="K21" s="27">
        <f t="shared" si="1"/>
        <v>0.30645161290322581</v>
      </c>
      <c r="L21" s="22">
        <f t="shared" si="2"/>
        <v>3.3026113671274962E-4</v>
      </c>
      <c r="M21" s="9" t="s">
        <v>57</v>
      </c>
    </row>
    <row r="22" spans="1:13" x14ac:dyDescent="0.25">
      <c r="A22" t="s">
        <v>9</v>
      </c>
      <c r="B22" t="s">
        <v>10</v>
      </c>
      <c r="C22" s="17">
        <v>200</v>
      </c>
      <c r="D22" s="17">
        <v>21</v>
      </c>
      <c r="E22" s="17" t="s">
        <v>32</v>
      </c>
      <c r="F22" s="18">
        <v>60</v>
      </c>
      <c r="G22" s="18"/>
      <c r="H22" s="18">
        <v>106.5</v>
      </c>
      <c r="I22" s="18">
        <v>71.25</v>
      </c>
      <c r="J22" s="17">
        <f t="shared" si="0"/>
        <v>4200</v>
      </c>
      <c r="K22" s="27">
        <f t="shared" si="1"/>
        <v>0.24193548387096775</v>
      </c>
      <c r="L22" s="22">
        <f t="shared" si="2"/>
        <v>1.8049155145929339E-4</v>
      </c>
      <c r="M22" s="9" t="s">
        <v>57</v>
      </c>
    </row>
    <row r="23" spans="1:13" x14ac:dyDescent="0.25">
      <c r="A23" t="s">
        <v>9</v>
      </c>
      <c r="B23" t="s">
        <v>16</v>
      </c>
      <c r="C23" s="17">
        <v>100</v>
      </c>
      <c r="D23" s="17">
        <v>15</v>
      </c>
      <c r="E23" s="17" t="s">
        <v>32</v>
      </c>
      <c r="F23" s="18">
        <v>43.01</v>
      </c>
      <c r="G23" s="18">
        <v>48.06</v>
      </c>
      <c r="H23" s="18">
        <v>97.13</v>
      </c>
      <c r="I23" s="18">
        <v>60.99</v>
      </c>
      <c r="J23" s="17">
        <f t="shared" si="0"/>
        <v>1500</v>
      </c>
      <c r="K23" s="21">
        <f t="shared" si="1"/>
        <v>0.33222468588322257</v>
      </c>
      <c r="L23" s="22">
        <f t="shared" si="2"/>
        <v>4.4518354274451831E-4</v>
      </c>
      <c r="M23" t="s">
        <v>58</v>
      </c>
    </row>
    <row r="24" spans="1:13" x14ac:dyDescent="0.25">
      <c r="A24" t="s">
        <v>9</v>
      </c>
      <c r="B24" t="s">
        <v>10</v>
      </c>
      <c r="C24" s="17">
        <v>45</v>
      </c>
      <c r="D24" s="17">
        <v>56</v>
      </c>
      <c r="E24" s="17" t="s">
        <v>32</v>
      </c>
      <c r="F24" s="18">
        <v>6.64</v>
      </c>
      <c r="G24" s="18"/>
      <c r="H24" s="18">
        <v>43.77</v>
      </c>
      <c r="I24" s="18">
        <v>13.52</v>
      </c>
      <c r="J24" s="17">
        <f t="shared" si="0"/>
        <v>2520</v>
      </c>
      <c r="K24" s="27">
        <f t="shared" si="1"/>
        <v>0.18529490977646107</v>
      </c>
      <c r="L24" s="22">
        <f t="shared" si="2"/>
        <v>3.2329567072362651E-4</v>
      </c>
      <c r="M24" s="9" t="s">
        <v>59</v>
      </c>
    </row>
    <row r="25" spans="1:13" x14ac:dyDescent="0.25">
      <c r="A25" s="4" t="s">
        <v>9</v>
      </c>
      <c r="B25" s="4" t="s">
        <v>30</v>
      </c>
      <c r="C25" s="23">
        <v>200</v>
      </c>
      <c r="D25" s="23">
        <v>35</v>
      </c>
      <c r="E25" s="23" t="s">
        <v>32</v>
      </c>
      <c r="F25" s="24">
        <v>28</v>
      </c>
      <c r="G25" s="24"/>
      <c r="H25" s="24">
        <v>39</v>
      </c>
      <c r="I25" s="24">
        <v>31</v>
      </c>
      <c r="J25" s="23">
        <f t="shared" si="0"/>
        <v>7000</v>
      </c>
      <c r="K25" s="25">
        <f t="shared" si="1"/>
        <v>0.27272727272727271</v>
      </c>
      <c r="L25" s="26">
        <f t="shared" si="2"/>
        <v>1.038961038961039E-4</v>
      </c>
      <c r="M25" s="4" t="s">
        <v>60</v>
      </c>
    </row>
    <row r="26" spans="1:13" x14ac:dyDescent="0.25">
      <c r="A26" t="s">
        <v>15</v>
      </c>
      <c r="B26" t="s">
        <v>16</v>
      </c>
      <c r="C26" s="17">
        <v>86</v>
      </c>
      <c r="D26" s="17">
        <v>42</v>
      </c>
      <c r="E26" s="17" t="s">
        <v>32</v>
      </c>
      <c r="F26" s="18">
        <v>31.07</v>
      </c>
      <c r="G26" s="18"/>
      <c r="H26" s="18">
        <v>437.85</v>
      </c>
      <c r="I26" s="18">
        <v>324.86</v>
      </c>
      <c r="J26" s="17">
        <f t="shared" si="0"/>
        <v>3612</v>
      </c>
      <c r="K26" s="21">
        <f t="shared" si="1"/>
        <v>0.72223314813904327</v>
      </c>
      <c r="L26" s="22">
        <f t="shared" si="2"/>
        <v>7.6901121777673518E-5</v>
      </c>
      <c r="M26" t="s">
        <v>61</v>
      </c>
    </row>
    <row r="27" spans="1:13" x14ac:dyDescent="0.25">
      <c r="A27" s="5" t="s">
        <v>15</v>
      </c>
      <c r="B27" s="5" t="s">
        <v>38</v>
      </c>
      <c r="C27" s="28">
        <v>86</v>
      </c>
      <c r="D27" s="28">
        <v>42</v>
      </c>
      <c r="E27" s="28" t="s">
        <v>32</v>
      </c>
      <c r="F27" s="29">
        <v>31.07</v>
      </c>
      <c r="G27" s="29"/>
      <c r="H27" s="29">
        <v>437.85</v>
      </c>
      <c r="I27" s="29">
        <v>221.37</v>
      </c>
      <c r="J27" s="28">
        <f t="shared" si="0"/>
        <v>3612</v>
      </c>
      <c r="K27" s="30">
        <f t="shared" si="1"/>
        <v>0.46782044348296375</v>
      </c>
      <c r="L27" s="31">
        <f t="shared" si="2"/>
        <v>1.4733653281202551E-4</v>
      </c>
      <c r="M27" s="5" t="s">
        <v>61</v>
      </c>
    </row>
    <row r="28" spans="1:13" x14ac:dyDescent="0.25">
      <c r="A28" t="s">
        <v>9</v>
      </c>
      <c r="B28" t="s">
        <v>10</v>
      </c>
      <c r="C28" s="17">
        <v>22.8</v>
      </c>
      <c r="D28" s="17">
        <v>28</v>
      </c>
      <c r="E28" s="17" t="s">
        <v>32</v>
      </c>
      <c r="F28" s="18">
        <v>33.33</v>
      </c>
      <c r="G28" s="18"/>
      <c r="H28" s="18">
        <v>86.49</v>
      </c>
      <c r="I28" s="18">
        <v>49.55</v>
      </c>
      <c r="J28" s="17">
        <f t="shared" si="0"/>
        <v>638.4</v>
      </c>
      <c r="K28" s="21">
        <f t="shared" si="1"/>
        <v>0.30511662904439429</v>
      </c>
      <c r="L28" s="22">
        <f t="shared" si="2"/>
        <v>1.0884764582637933E-3</v>
      </c>
      <c r="M28" t="s">
        <v>62</v>
      </c>
    </row>
    <row r="29" spans="1:13" x14ac:dyDescent="0.25">
      <c r="A29" t="s">
        <v>15</v>
      </c>
      <c r="B29" t="s">
        <v>10</v>
      </c>
      <c r="C29" s="17">
        <v>300</v>
      </c>
      <c r="D29" s="17">
        <v>3</v>
      </c>
      <c r="E29" s="17" t="s">
        <v>32</v>
      </c>
      <c r="F29" s="18">
        <v>66.39</v>
      </c>
      <c r="G29" s="18"/>
      <c r="H29" s="18">
        <v>138.52000000000001</v>
      </c>
      <c r="I29" s="18">
        <v>59.02</v>
      </c>
      <c r="J29" s="17">
        <f t="shared" si="0"/>
        <v>900</v>
      </c>
      <c r="K29" s="21">
        <f t="shared" si="1"/>
        <v>-0.10217662553722441</v>
      </c>
      <c r="L29" s="22">
        <f t="shared" si="2"/>
        <v>1.2246406950413606E-3</v>
      </c>
      <c r="M29" t="s">
        <v>63</v>
      </c>
    </row>
    <row r="30" spans="1:13" x14ac:dyDescent="0.25">
      <c r="A30" t="s">
        <v>15</v>
      </c>
      <c r="B30" t="s">
        <v>16</v>
      </c>
      <c r="C30" s="17">
        <v>100</v>
      </c>
      <c r="D30" s="17">
        <v>35</v>
      </c>
      <c r="E30" s="17" t="s">
        <v>32</v>
      </c>
      <c r="F30" s="18">
        <v>28.25</v>
      </c>
      <c r="G30" s="18"/>
      <c r="H30" s="18">
        <v>411.57</v>
      </c>
      <c r="I30" s="18">
        <v>306.43</v>
      </c>
      <c r="J30" s="17">
        <f t="shared" si="0"/>
        <v>3500</v>
      </c>
      <c r="K30" s="21">
        <f t="shared" si="1"/>
        <v>0.72571219868517167</v>
      </c>
      <c r="L30" s="22">
        <f t="shared" si="2"/>
        <v>7.8367943232808093E-5</v>
      </c>
      <c r="M30" t="s">
        <v>64</v>
      </c>
    </row>
    <row r="31" spans="1:13" x14ac:dyDescent="0.25">
      <c r="A31" t="s">
        <v>15</v>
      </c>
      <c r="B31" t="s">
        <v>16</v>
      </c>
      <c r="C31" s="17">
        <v>100</v>
      </c>
      <c r="D31" s="17">
        <v>35</v>
      </c>
      <c r="E31" s="17" t="s">
        <v>32</v>
      </c>
      <c r="F31" s="18">
        <v>37.700000000000003</v>
      </c>
      <c r="G31" s="18"/>
      <c r="H31" s="18">
        <v>323.58</v>
      </c>
      <c r="I31" s="18">
        <v>272.36</v>
      </c>
      <c r="J31" s="17">
        <f t="shared" si="0"/>
        <v>3500</v>
      </c>
      <c r="K31" s="21">
        <f t="shared" si="1"/>
        <v>0.82083391632852953</v>
      </c>
      <c r="L31" s="22">
        <f t="shared" si="2"/>
        <v>5.1190309620420132E-5</v>
      </c>
      <c r="M31" t="s">
        <v>64</v>
      </c>
    </row>
    <row r="32" spans="1:13" x14ac:dyDescent="0.25">
      <c r="A32" t="s">
        <v>9</v>
      </c>
      <c r="B32" t="s">
        <v>10</v>
      </c>
      <c r="C32" s="17">
        <v>100</v>
      </c>
      <c r="D32" s="17">
        <v>21</v>
      </c>
      <c r="E32" s="17" t="s">
        <v>32</v>
      </c>
      <c r="F32" s="18">
        <v>24.15</v>
      </c>
      <c r="G32" s="18"/>
      <c r="H32" s="18">
        <v>42.07</v>
      </c>
      <c r="I32" s="18">
        <v>22.66</v>
      </c>
      <c r="J32" s="17">
        <f t="shared" si="0"/>
        <v>2100</v>
      </c>
      <c r="K32" s="21">
        <f t="shared" si="1"/>
        <v>-8.3147321428571327E-2</v>
      </c>
      <c r="L32" s="22">
        <f t="shared" si="2"/>
        <v>5.1578443877551021E-4</v>
      </c>
      <c r="M32" t="s">
        <v>65</v>
      </c>
    </row>
    <row r="33" spans="1:13" x14ac:dyDescent="0.25">
      <c r="A33" t="s">
        <v>9</v>
      </c>
      <c r="B33" t="s">
        <v>10</v>
      </c>
      <c r="C33" s="17">
        <v>100</v>
      </c>
      <c r="D33" s="17">
        <v>33</v>
      </c>
      <c r="E33" s="17" t="s">
        <v>32</v>
      </c>
      <c r="F33" s="18">
        <v>25.39</v>
      </c>
      <c r="G33" s="18"/>
      <c r="H33" s="18">
        <v>40.33</v>
      </c>
      <c r="I33" s="18">
        <v>22.9</v>
      </c>
      <c r="J33" s="17">
        <f t="shared" si="0"/>
        <v>3300</v>
      </c>
      <c r="K33" s="21">
        <f t="shared" si="1"/>
        <v>-0.16666666666666682</v>
      </c>
      <c r="L33" s="22">
        <f t="shared" si="2"/>
        <v>3.5353535353535354E-4</v>
      </c>
      <c r="M33" t="s">
        <v>65</v>
      </c>
    </row>
    <row r="34" spans="1:13" x14ac:dyDescent="0.25">
      <c r="A34" t="s">
        <v>15</v>
      </c>
      <c r="B34" t="s">
        <v>10</v>
      </c>
      <c r="C34" s="17">
        <v>100</v>
      </c>
      <c r="D34" s="17">
        <v>3</v>
      </c>
      <c r="E34" s="17" t="s">
        <v>32</v>
      </c>
      <c r="F34" s="18">
        <v>39.299999999999997</v>
      </c>
      <c r="G34" s="18"/>
      <c r="H34" s="18">
        <v>94</v>
      </c>
      <c r="I34" s="18">
        <v>52.3</v>
      </c>
      <c r="J34" s="17">
        <f t="shared" si="0"/>
        <v>300</v>
      </c>
      <c r="K34" s="27">
        <f t="shared" si="1"/>
        <v>0.23765996343692869</v>
      </c>
      <c r="L34" s="22">
        <f t="shared" si="2"/>
        <v>2.5411334552102377E-3</v>
      </c>
      <c r="M34" s="9" t="s">
        <v>66</v>
      </c>
    </row>
    <row r="35" spans="1:13" x14ac:dyDescent="0.25">
      <c r="A35" t="s">
        <v>15</v>
      </c>
      <c r="B35" t="s">
        <v>10</v>
      </c>
      <c r="C35" s="17">
        <v>10</v>
      </c>
      <c r="D35" s="17">
        <v>42</v>
      </c>
      <c r="E35" s="17" t="s">
        <v>32</v>
      </c>
      <c r="F35" s="18">
        <v>8.58</v>
      </c>
      <c r="G35" s="18"/>
      <c r="H35" s="18">
        <v>41.42</v>
      </c>
      <c r="I35" s="18">
        <v>31.11</v>
      </c>
      <c r="J35" s="17">
        <f t="shared" si="0"/>
        <v>420</v>
      </c>
      <c r="K35" s="21">
        <f t="shared" si="1"/>
        <v>0.6860535931790499</v>
      </c>
      <c r="L35" s="22">
        <f t="shared" si="2"/>
        <v>7.474914448117859E-4</v>
      </c>
      <c r="M35" t="s">
        <v>67</v>
      </c>
    </row>
    <row r="36" spans="1:13" x14ac:dyDescent="0.25">
      <c r="A36" t="s">
        <v>15</v>
      </c>
      <c r="B36" t="s">
        <v>10</v>
      </c>
      <c r="C36" s="17">
        <v>20</v>
      </c>
      <c r="D36" s="17">
        <v>42</v>
      </c>
      <c r="E36" s="17" t="s">
        <v>32</v>
      </c>
      <c r="F36" s="18">
        <v>8.58</v>
      </c>
      <c r="G36" s="18"/>
      <c r="H36" s="18">
        <v>41.42</v>
      </c>
      <c r="I36" s="18">
        <v>26.81</v>
      </c>
      <c r="J36" s="17">
        <f t="shared" si="0"/>
        <v>840</v>
      </c>
      <c r="K36" s="21">
        <f t="shared" si="1"/>
        <v>0.55511571254567582</v>
      </c>
      <c r="L36" s="22">
        <f t="shared" si="2"/>
        <v>5.2962415173133835E-4</v>
      </c>
      <c r="M36" t="s">
        <v>67</v>
      </c>
    </row>
    <row r="37" spans="1:13" x14ac:dyDescent="0.25">
      <c r="A37" t="s">
        <v>15</v>
      </c>
      <c r="B37" t="s">
        <v>10</v>
      </c>
      <c r="C37" s="17">
        <v>63</v>
      </c>
      <c r="D37" s="17">
        <v>14</v>
      </c>
      <c r="E37" s="17" t="s">
        <v>32</v>
      </c>
      <c r="F37" s="18">
        <v>8.0399999999999991</v>
      </c>
      <c r="G37" s="18"/>
      <c r="H37" s="18">
        <v>9.1300000000000008</v>
      </c>
      <c r="I37" s="18">
        <v>8.1300000000000008</v>
      </c>
      <c r="J37" s="17">
        <f t="shared" ref="J37:J69" si="3">C37*D37</f>
        <v>882</v>
      </c>
      <c r="K37" s="21">
        <f t="shared" si="1"/>
        <v>8.256880733945092E-2</v>
      </c>
      <c r="L37" s="22">
        <f t="shared" si="2"/>
        <v>1.0401714202500556E-3</v>
      </c>
      <c r="M37" t="s">
        <v>68</v>
      </c>
    </row>
    <row r="38" spans="1:13" x14ac:dyDescent="0.25">
      <c r="A38" t="s">
        <v>9</v>
      </c>
      <c r="B38" t="s">
        <v>16</v>
      </c>
      <c r="C38" s="17">
        <v>75</v>
      </c>
      <c r="D38" s="17">
        <v>28</v>
      </c>
      <c r="E38" s="17" t="s">
        <v>32</v>
      </c>
      <c r="F38" s="18">
        <v>24.81</v>
      </c>
      <c r="G38" s="18">
        <v>25.56</v>
      </c>
      <c r="H38" s="18">
        <v>64.44</v>
      </c>
      <c r="I38" s="18">
        <v>31.48</v>
      </c>
      <c r="J38" s="17">
        <f t="shared" si="3"/>
        <v>2100</v>
      </c>
      <c r="K38" s="21">
        <f t="shared" ref="K38:K69" si="4">(I38-F38)/(H38-F38)</f>
        <v>0.16830683825384815</v>
      </c>
      <c r="L38" s="22">
        <f t="shared" ref="L38:L69" si="5">(1-K38)/J38</f>
        <v>3.9604436273626276E-4</v>
      </c>
      <c r="M38" t="s">
        <v>69</v>
      </c>
    </row>
    <row r="39" spans="1:13" x14ac:dyDescent="0.25">
      <c r="A39" t="s">
        <v>9</v>
      </c>
      <c r="B39" t="s">
        <v>16</v>
      </c>
      <c r="C39" s="17">
        <v>100</v>
      </c>
      <c r="D39" s="17">
        <v>45</v>
      </c>
      <c r="E39" s="17" t="s">
        <v>32</v>
      </c>
      <c r="F39" s="18">
        <v>42.24</v>
      </c>
      <c r="G39" s="18">
        <v>45.27</v>
      </c>
      <c r="H39" s="18">
        <v>74.17</v>
      </c>
      <c r="I39" s="18">
        <v>53.06</v>
      </c>
      <c r="J39" s="17">
        <f t="shared" si="3"/>
        <v>4500</v>
      </c>
      <c r="K39" s="21">
        <f t="shared" si="4"/>
        <v>0.33886626996554964</v>
      </c>
      <c r="L39" s="22">
        <f t="shared" si="5"/>
        <v>1.469186066743223E-4</v>
      </c>
      <c r="M39" t="s">
        <v>70</v>
      </c>
    </row>
    <row r="40" spans="1:13" x14ac:dyDescent="0.25">
      <c r="A40" t="s">
        <v>9</v>
      </c>
      <c r="B40" t="s">
        <v>16</v>
      </c>
      <c r="C40" s="17">
        <v>100</v>
      </c>
      <c r="D40" s="17">
        <v>45</v>
      </c>
      <c r="E40" s="17" t="s">
        <v>32</v>
      </c>
      <c r="F40" s="18">
        <v>42.24</v>
      </c>
      <c r="G40" s="18">
        <v>45.27</v>
      </c>
      <c r="H40" s="18">
        <v>122.22</v>
      </c>
      <c r="I40" s="18">
        <v>91.39</v>
      </c>
      <c r="J40" s="17">
        <f t="shared" si="3"/>
        <v>4500</v>
      </c>
      <c r="K40" s="21">
        <f t="shared" si="4"/>
        <v>0.61452863215803954</v>
      </c>
      <c r="L40" s="22">
        <f t="shared" si="5"/>
        <v>8.5660303964880098E-5</v>
      </c>
      <c r="M40" t="s">
        <v>71</v>
      </c>
    </row>
    <row r="41" spans="1:13" x14ac:dyDescent="0.25">
      <c r="A41" t="s">
        <v>9</v>
      </c>
      <c r="B41" t="s">
        <v>16</v>
      </c>
      <c r="C41" s="17">
        <v>100</v>
      </c>
      <c r="D41" s="17">
        <v>45</v>
      </c>
      <c r="E41" s="17" t="s">
        <v>32</v>
      </c>
      <c r="F41" s="18">
        <v>44.444444444444443</v>
      </c>
      <c r="G41" s="18">
        <v>48.611111111111107</v>
      </c>
      <c r="H41" s="18">
        <v>123.61111111111111</v>
      </c>
      <c r="I41" s="18">
        <v>93.055555555555557</v>
      </c>
      <c r="J41" s="17">
        <f t="shared" si="3"/>
        <v>4500</v>
      </c>
      <c r="K41" s="21">
        <f t="shared" si="4"/>
        <v>0.61403508771929827</v>
      </c>
      <c r="L41" s="22">
        <f t="shared" si="5"/>
        <v>8.576998050682261E-5</v>
      </c>
      <c r="M41" t="s">
        <v>99</v>
      </c>
    </row>
    <row r="42" spans="1:13" x14ac:dyDescent="0.25">
      <c r="A42" t="s">
        <v>9</v>
      </c>
      <c r="B42" t="s">
        <v>10</v>
      </c>
      <c r="C42" s="17">
        <v>200</v>
      </c>
      <c r="D42" s="17">
        <v>21</v>
      </c>
      <c r="E42" s="17" t="s">
        <v>32</v>
      </c>
      <c r="F42" s="18">
        <v>40.94</v>
      </c>
      <c r="G42" s="18"/>
      <c r="H42" s="18">
        <v>277.17</v>
      </c>
      <c r="I42" s="18">
        <v>121.26</v>
      </c>
      <c r="J42" s="17">
        <f t="shared" si="3"/>
        <v>4200</v>
      </c>
      <c r="K42" s="27">
        <f t="shared" si="4"/>
        <v>0.3400076196926724</v>
      </c>
      <c r="L42" s="22">
        <f t="shared" si="5"/>
        <v>1.5714104293031609E-4</v>
      </c>
      <c r="M42" s="9" t="s">
        <v>72</v>
      </c>
    </row>
    <row r="43" spans="1:13" x14ac:dyDescent="0.25">
      <c r="A43" s="6" t="s">
        <v>9</v>
      </c>
      <c r="B43" s="6" t="s">
        <v>19</v>
      </c>
      <c r="C43" s="32">
        <v>50</v>
      </c>
      <c r="D43" s="32">
        <v>21</v>
      </c>
      <c r="E43" s="32" t="s">
        <v>32</v>
      </c>
      <c r="F43" s="33">
        <v>40.94</v>
      </c>
      <c r="G43" s="33"/>
      <c r="H43" s="33">
        <v>277.17</v>
      </c>
      <c r="I43" s="33">
        <v>129.13</v>
      </c>
      <c r="J43" s="32">
        <f t="shared" si="3"/>
        <v>1050</v>
      </c>
      <c r="K43" s="34">
        <f t="shared" si="4"/>
        <v>0.37332260932142397</v>
      </c>
      <c r="L43" s="35">
        <f t="shared" si="5"/>
        <v>5.9683561017007244E-4</v>
      </c>
      <c r="M43" s="11" t="s">
        <v>72</v>
      </c>
    </row>
    <row r="44" spans="1:13" x14ac:dyDescent="0.25">
      <c r="A44" s="6" t="s">
        <v>9</v>
      </c>
      <c r="B44" s="6" t="s">
        <v>19</v>
      </c>
      <c r="C44" s="32">
        <v>100</v>
      </c>
      <c r="D44" s="32">
        <v>21</v>
      </c>
      <c r="E44" s="32" t="s">
        <v>32</v>
      </c>
      <c r="F44" s="33">
        <v>40.94</v>
      </c>
      <c r="G44" s="33"/>
      <c r="H44" s="33">
        <v>277.17</v>
      </c>
      <c r="I44" s="33">
        <v>118.11</v>
      </c>
      <c r="J44" s="32">
        <f t="shared" si="3"/>
        <v>2100</v>
      </c>
      <c r="K44" s="34">
        <f t="shared" si="4"/>
        <v>0.32667315751598019</v>
      </c>
      <c r="L44" s="35">
        <f t="shared" si="5"/>
        <v>3.206318297542951E-4</v>
      </c>
      <c r="M44" s="11" t="s">
        <v>72</v>
      </c>
    </row>
    <row r="45" spans="1:13" x14ac:dyDescent="0.25">
      <c r="A45" t="s">
        <v>15</v>
      </c>
      <c r="B45" t="s">
        <v>16</v>
      </c>
      <c r="C45" s="17">
        <v>100</v>
      </c>
      <c r="D45" s="17">
        <v>30</v>
      </c>
      <c r="E45" s="17" t="s">
        <v>32</v>
      </c>
      <c r="F45" s="18">
        <v>59.43</v>
      </c>
      <c r="G45" s="18"/>
      <c r="H45" s="18">
        <v>89.71</v>
      </c>
      <c r="I45" s="18">
        <v>80</v>
      </c>
      <c r="J45" s="17">
        <f t="shared" si="3"/>
        <v>3000</v>
      </c>
      <c r="K45" s="21">
        <f t="shared" si="4"/>
        <v>0.67932628797886407</v>
      </c>
      <c r="L45" s="22">
        <f t="shared" si="5"/>
        <v>1.0689123734037864E-4</v>
      </c>
      <c r="M45" t="s">
        <v>73</v>
      </c>
    </row>
    <row r="46" spans="1:13" x14ac:dyDescent="0.25">
      <c r="A46" t="s">
        <v>15</v>
      </c>
      <c r="B46" t="s">
        <v>16</v>
      </c>
      <c r="C46" s="17">
        <v>200</v>
      </c>
      <c r="D46" s="17">
        <v>30</v>
      </c>
      <c r="E46" s="17" t="s">
        <v>32</v>
      </c>
      <c r="F46" s="18">
        <v>59.43</v>
      </c>
      <c r="G46" s="18">
        <v>58.29</v>
      </c>
      <c r="H46" s="18">
        <v>89.71</v>
      </c>
      <c r="I46" s="18">
        <v>71.430000000000007</v>
      </c>
      <c r="J46" s="17">
        <f t="shared" si="3"/>
        <v>6000</v>
      </c>
      <c r="K46" s="21">
        <f t="shared" si="4"/>
        <v>0.39630118890356703</v>
      </c>
      <c r="L46" s="22">
        <f t="shared" si="5"/>
        <v>1.0061646851607216E-4</v>
      </c>
      <c r="M46" t="s">
        <v>73</v>
      </c>
    </row>
    <row r="47" spans="1:13" x14ac:dyDescent="0.25">
      <c r="A47" s="6" t="s">
        <v>15</v>
      </c>
      <c r="B47" s="6" t="s">
        <v>19</v>
      </c>
      <c r="C47" s="32">
        <v>100</v>
      </c>
      <c r="D47" s="32">
        <v>30</v>
      </c>
      <c r="E47" s="32" t="s">
        <v>32</v>
      </c>
      <c r="F47" s="33">
        <v>59.43</v>
      </c>
      <c r="G47" s="33"/>
      <c r="H47" s="33">
        <v>89.71</v>
      </c>
      <c r="I47" s="33">
        <v>68.569999999999993</v>
      </c>
      <c r="J47" s="32">
        <f t="shared" si="3"/>
        <v>3000</v>
      </c>
      <c r="K47" s="34">
        <f t="shared" si="4"/>
        <v>0.30184940554821649</v>
      </c>
      <c r="L47" s="35">
        <f t="shared" si="5"/>
        <v>2.3271686481726118E-4</v>
      </c>
      <c r="M47" s="6" t="s">
        <v>73</v>
      </c>
    </row>
    <row r="48" spans="1:13" x14ac:dyDescent="0.25">
      <c r="A48" s="6" t="s">
        <v>15</v>
      </c>
      <c r="B48" s="6" t="s">
        <v>19</v>
      </c>
      <c r="C48" s="32">
        <v>200</v>
      </c>
      <c r="D48" s="32">
        <v>30</v>
      </c>
      <c r="E48" s="32" t="s">
        <v>32</v>
      </c>
      <c r="F48" s="33">
        <v>59.43</v>
      </c>
      <c r="G48" s="33">
        <v>56</v>
      </c>
      <c r="H48" s="33">
        <v>89.71</v>
      </c>
      <c r="I48" s="33">
        <v>60.57</v>
      </c>
      <c r="J48" s="32">
        <f t="shared" si="3"/>
        <v>6000</v>
      </c>
      <c r="K48" s="34">
        <f t="shared" si="4"/>
        <v>3.7648612945838864E-2</v>
      </c>
      <c r="L48" s="35">
        <f t="shared" si="5"/>
        <v>1.6039189784236018E-4</v>
      </c>
      <c r="M48" s="6" t="s">
        <v>73</v>
      </c>
    </row>
    <row r="49" spans="1:13" x14ac:dyDescent="0.25">
      <c r="A49" s="4" t="s">
        <v>9</v>
      </c>
      <c r="B49" s="4" t="s">
        <v>29</v>
      </c>
      <c r="C49" s="23">
        <v>400</v>
      </c>
      <c r="D49" s="23">
        <v>49</v>
      </c>
      <c r="E49" s="23" t="s">
        <v>32</v>
      </c>
      <c r="F49" s="24">
        <v>53.87</v>
      </c>
      <c r="G49" s="24"/>
      <c r="H49" s="24">
        <v>121.21</v>
      </c>
      <c r="I49" s="24">
        <v>87.94</v>
      </c>
      <c r="J49" s="23">
        <f t="shared" si="3"/>
        <v>19600</v>
      </c>
      <c r="K49" s="25">
        <f t="shared" si="4"/>
        <v>0.50594000594000588</v>
      </c>
      <c r="L49" s="26">
        <f t="shared" si="5"/>
        <v>2.5207142554081333E-5</v>
      </c>
      <c r="M49" s="4" t="s">
        <v>74</v>
      </c>
    </row>
    <row r="50" spans="1:13" x14ac:dyDescent="0.25">
      <c r="A50" s="4" t="s">
        <v>9</v>
      </c>
      <c r="B50" s="4" t="s">
        <v>29</v>
      </c>
      <c r="C50" s="23">
        <v>400</v>
      </c>
      <c r="D50" s="23">
        <v>98</v>
      </c>
      <c r="E50" s="23" t="s">
        <v>32</v>
      </c>
      <c r="F50" s="24">
        <v>55.46</v>
      </c>
      <c r="G50" s="24"/>
      <c r="H50" s="24">
        <v>197.27</v>
      </c>
      <c r="I50" s="24">
        <v>124.38</v>
      </c>
      <c r="J50" s="23">
        <f t="shared" si="3"/>
        <v>39200</v>
      </c>
      <c r="K50" s="25">
        <f t="shared" si="4"/>
        <v>0.48600239757421893</v>
      </c>
      <c r="L50" s="26">
        <f t="shared" si="5"/>
        <v>1.3112183735351558E-5</v>
      </c>
      <c r="M50" s="4" t="s">
        <v>74</v>
      </c>
    </row>
    <row r="51" spans="1:13" x14ac:dyDescent="0.25">
      <c r="A51" t="s">
        <v>9</v>
      </c>
      <c r="B51" t="s">
        <v>16</v>
      </c>
      <c r="C51" s="17">
        <v>100</v>
      </c>
      <c r="D51" s="17">
        <v>14</v>
      </c>
      <c r="E51" s="17" t="s">
        <v>32</v>
      </c>
      <c r="F51" s="18">
        <v>30.12</v>
      </c>
      <c r="G51" s="18">
        <v>32.5</v>
      </c>
      <c r="H51" s="18">
        <v>70.25</v>
      </c>
      <c r="I51" s="18">
        <v>41.75</v>
      </c>
      <c r="J51" s="17">
        <f t="shared" si="3"/>
        <v>1400</v>
      </c>
      <c r="K51" s="21">
        <f t="shared" si="4"/>
        <v>0.28980812359830549</v>
      </c>
      <c r="L51" s="22">
        <f t="shared" si="5"/>
        <v>5.0727991171549609E-4</v>
      </c>
      <c r="M51" t="s">
        <v>75</v>
      </c>
    </row>
    <row r="52" spans="1:13" x14ac:dyDescent="0.25">
      <c r="A52" s="4" t="s">
        <v>15</v>
      </c>
      <c r="B52" s="7" t="s">
        <v>33</v>
      </c>
      <c r="C52" s="23">
        <v>25</v>
      </c>
      <c r="D52" s="23">
        <v>2</v>
      </c>
      <c r="E52" s="23" t="s">
        <v>32</v>
      </c>
      <c r="F52" s="24">
        <v>73.770491803278688</v>
      </c>
      <c r="G52" s="24"/>
      <c r="H52" s="24">
        <v>357.92349726775956</v>
      </c>
      <c r="I52" s="24">
        <v>188.52459016393442</v>
      </c>
      <c r="J52" s="23">
        <f t="shared" si="3"/>
        <v>50</v>
      </c>
      <c r="K52" s="25">
        <f t="shared" si="4"/>
        <v>0.4038461538461538</v>
      </c>
      <c r="L52" s="26">
        <f t="shared" si="5"/>
        <v>1.1923076923076925E-2</v>
      </c>
      <c r="M52" s="4" t="s">
        <v>76</v>
      </c>
    </row>
    <row r="53" spans="1:13" x14ac:dyDescent="0.25">
      <c r="A53" t="s">
        <v>15</v>
      </c>
      <c r="B53" t="s">
        <v>16</v>
      </c>
      <c r="C53" s="17">
        <v>25</v>
      </c>
      <c r="D53" s="17">
        <v>2</v>
      </c>
      <c r="E53" s="17" t="s">
        <v>32</v>
      </c>
      <c r="F53" s="18">
        <v>73.770491803278688</v>
      </c>
      <c r="G53" s="18"/>
      <c r="H53" s="18">
        <v>357.92349726775956</v>
      </c>
      <c r="I53" s="18">
        <v>177.59562841530055</v>
      </c>
      <c r="J53" s="17">
        <f t="shared" si="3"/>
        <v>50</v>
      </c>
      <c r="K53" s="21">
        <f t="shared" si="4"/>
        <v>0.36538461538461542</v>
      </c>
      <c r="L53" s="22">
        <f t="shared" si="5"/>
        <v>1.2692307692307692E-2</v>
      </c>
      <c r="M53" t="s">
        <v>76</v>
      </c>
    </row>
    <row r="54" spans="1:13" x14ac:dyDescent="0.25">
      <c r="A54" t="s">
        <v>15</v>
      </c>
      <c r="B54" t="s">
        <v>20</v>
      </c>
      <c r="C54" s="17">
        <v>10</v>
      </c>
      <c r="D54" s="17">
        <v>30</v>
      </c>
      <c r="E54" s="17" t="s">
        <v>32</v>
      </c>
      <c r="F54" s="18">
        <v>10.64</v>
      </c>
      <c r="G54" s="18"/>
      <c r="H54" s="18">
        <v>30.5</v>
      </c>
      <c r="I54" s="18">
        <v>34.4</v>
      </c>
      <c r="J54" s="17">
        <f t="shared" si="3"/>
        <v>300</v>
      </c>
      <c r="K54" s="27">
        <f t="shared" si="4"/>
        <v>1.1963746223564955</v>
      </c>
      <c r="L54" s="22">
        <f t="shared" si="5"/>
        <v>-6.5458207452165167E-4</v>
      </c>
      <c r="M54" t="s">
        <v>77</v>
      </c>
    </row>
    <row r="55" spans="1:13" x14ac:dyDescent="0.25">
      <c r="A55" s="6" t="s">
        <v>15</v>
      </c>
      <c r="B55" s="6" t="s">
        <v>19</v>
      </c>
      <c r="C55" s="32">
        <v>1</v>
      </c>
      <c r="D55" s="32">
        <v>30</v>
      </c>
      <c r="E55" s="32" t="s">
        <v>32</v>
      </c>
      <c r="F55" s="33">
        <v>10.64</v>
      </c>
      <c r="G55" s="33"/>
      <c r="H55" s="33">
        <v>30.5</v>
      </c>
      <c r="I55" s="33">
        <v>23.05</v>
      </c>
      <c r="J55" s="32">
        <f t="shared" si="3"/>
        <v>30</v>
      </c>
      <c r="K55" s="34">
        <f t="shared" si="4"/>
        <v>0.62487411883182276</v>
      </c>
      <c r="L55" s="35">
        <f t="shared" si="5"/>
        <v>1.2504196038939241E-2</v>
      </c>
      <c r="M55" s="6" t="s">
        <v>77</v>
      </c>
    </row>
    <row r="56" spans="1:13" x14ac:dyDescent="0.25">
      <c r="A56" s="6" t="s">
        <v>15</v>
      </c>
      <c r="B56" s="6" t="s">
        <v>43</v>
      </c>
      <c r="C56" s="32">
        <v>1</v>
      </c>
      <c r="D56" s="32">
        <v>30</v>
      </c>
      <c r="E56" s="32" t="s">
        <v>32</v>
      </c>
      <c r="F56" s="33">
        <v>10.64</v>
      </c>
      <c r="G56" s="33"/>
      <c r="H56" s="33">
        <v>30.5</v>
      </c>
      <c r="I56" s="33">
        <v>24.11</v>
      </c>
      <c r="J56" s="32">
        <f t="shared" si="3"/>
        <v>30</v>
      </c>
      <c r="K56" s="34">
        <f t="shared" si="4"/>
        <v>0.67824773413897277</v>
      </c>
      <c r="L56" s="35">
        <f t="shared" si="5"/>
        <v>1.0725075528700908E-2</v>
      </c>
      <c r="M56" s="6" t="s">
        <v>77</v>
      </c>
    </row>
    <row r="57" spans="1:13" x14ac:dyDescent="0.25">
      <c r="A57" s="6" t="s">
        <v>42</v>
      </c>
      <c r="B57" s="6" t="s">
        <v>19</v>
      </c>
      <c r="C57" s="32">
        <v>20</v>
      </c>
      <c r="D57" s="32">
        <v>1</v>
      </c>
      <c r="E57" s="32" t="s">
        <v>32</v>
      </c>
      <c r="F57" s="33">
        <v>41.94</v>
      </c>
      <c r="G57" s="33"/>
      <c r="H57" s="33">
        <v>601.61</v>
      </c>
      <c r="I57" s="33">
        <v>396.77</v>
      </c>
      <c r="J57" s="32">
        <f t="shared" si="3"/>
        <v>20</v>
      </c>
      <c r="K57" s="34">
        <f t="shared" si="4"/>
        <v>0.63399860632158223</v>
      </c>
      <c r="L57" s="35">
        <f t="shared" si="5"/>
        <v>1.8300069683920887E-2</v>
      </c>
      <c r="M57" s="6" t="s">
        <v>78</v>
      </c>
    </row>
    <row r="58" spans="1:13" x14ac:dyDescent="0.25">
      <c r="A58" t="s">
        <v>15</v>
      </c>
      <c r="B58" t="s">
        <v>16</v>
      </c>
      <c r="C58" s="17">
        <v>20</v>
      </c>
      <c r="D58" s="17">
        <v>56</v>
      </c>
      <c r="E58" s="17" t="s">
        <v>32</v>
      </c>
      <c r="F58" s="18">
        <v>9.23</v>
      </c>
      <c r="G58" s="18"/>
      <c r="H58" s="18">
        <v>192.31</v>
      </c>
      <c r="I58" s="18">
        <v>63.08</v>
      </c>
      <c r="J58" s="17">
        <f t="shared" si="3"/>
        <v>1120</v>
      </c>
      <c r="K58" s="21">
        <f t="shared" si="4"/>
        <v>0.29413371203845307</v>
      </c>
      <c r="L58" s="22">
        <f t="shared" si="5"/>
        <v>6.3023775710852406E-4</v>
      </c>
      <c r="M58" t="s">
        <v>79</v>
      </c>
    </row>
    <row r="59" spans="1:13" x14ac:dyDescent="0.25">
      <c r="A59" t="s">
        <v>15</v>
      </c>
      <c r="B59" t="s">
        <v>20</v>
      </c>
      <c r="C59" s="17">
        <v>100</v>
      </c>
      <c r="D59" s="17">
        <v>7</v>
      </c>
      <c r="E59" s="17" t="s">
        <v>32</v>
      </c>
      <c r="F59" s="18">
        <v>33.96</v>
      </c>
      <c r="G59" s="18"/>
      <c r="H59" s="18">
        <v>85.28</v>
      </c>
      <c r="I59" s="18">
        <v>64.150000000000006</v>
      </c>
      <c r="J59" s="17">
        <f t="shared" si="3"/>
        <v>700</v>
      </c>
      <c r="K59" s="21">
        <f t="shared" si="4"/>
        <v>0.58826968043647709</v>
      </c>
      <c r="L59" s="22">
        <f t="shared" si="5"/>
        <v>5.8818617080503275E-4</v>
      </c>
      <c r="M59" t="s">
        <v>80</v>
      </c>
    </row>
    <row r="60" spans="1:13" x14ac:dyDescent="0.25">
      <c r="A60" s="8" t="s">
        <v>15</v>
      </c>
      <c r="B60" s="8" t="s">
        <v>21</v>
      </c>
      <c r="C60" s="36">
        <v>50</v>
      </c>
      <c r="D60" s="36">
        <v>7</v>
      </c>
      <c r="E60" s="36" t="s">
        <v>32</v>
      </c>
      <c r="F60" s="37">
        <v>33.96</v>
      </c>
      <c r="G60" s="37"/>
      <c r="H60" s="37">
        <v>85.28</v>
      </c>
      <c r="I60" s="37">
        <v>67.17</v>
      </c>
      <c r="J60" s="36">
        <f t="shared" si="3"/>
        <v>350</v>
      </c>
      <c r="K60" s="38">
        <f t="shared" si="4"/>
        <v>0.64711613406079505</v>
      </c>
      <c r="L60" s="39">
        <f t="shared" si="5"/>
        <v>1.0082396169691569E-3</v>
      </c>
      <c r="M60" s="8" t="s">
        <v>80</v>
      </c>
    </row>
    <row r="61" spans="1:13" x14ac:dyDescent="0.25">
      <c r="A61" s="8" t="s">
        <v>15</v>
      </c>
      <c r="B61" s="8" t="s">
        <v>21</v>
      </c>
      <c r="C61" s="36">
        <v>100</v>
      </c>
      <c r="D61" s="36">
        <v>7</v>
      </c>
      <c r="E61" s="36" t="s">
        <v>32</v>
      </c>
      <c r="F61" s="37">
        <v>33.96</v>
      </c>
      <c r="G61" s="37"/>
      <c r="H61" s="37">
        <v>85.28</v>
      </c>
      <c r="I61" s="37">
        <v>45.28</v>
      </c>
      <c r="J61" s="36">
        <f t="shared" si="3"/>
        <v>700</v>
      </c>
      <c r="K61" s="38">
        <f t="shared" si="4"/>
        <v>0.220576773187841</v>
      </c>
      <c r="L61" s="39">
        <f t="shared" si="5"/>
        <v>1.1134617525887986E-3</v>
      </c>
      <c r="M61" s="8" t="s">
        <v>80</v>
      </c>
    </row>
    <row r="62" spans="1:13" x14ac:dyDescent="0.25">
      <c r="A62" s="8" t="s">
        <v>15</v>
      </c>
      <c r="B62" s="8" t="s">
        <v>22</v>
      </c>
      <c r="C62" s="36">
        <v>50</v>
      </c>
      <c r="D62" s="36">
        <v>7</v>
      </c>
      <c r="E62" s="36" t="s">
        <v>32</v>
      </c>
      <c r="F62" s="37">
        <v>33.96</v>
      </c>
      <c r="G62" s="37"/>
      <c r="H62" s="37">
        <v>85.28</v>
      </c>
      <c r="I62" s="37">
        <v>66.42</v>
      </c>
      <c r="J62" s="36">
        <f t="shared" si="3"/>
        <v>350</v>
      </c>
      <c r="K62" s="38">
        <f t="shared" si="4"/>
        <v>0.63250194855806707</v>
      </c>
      <c r="L62" s="39">
        <f t="shared" si="5"/>
        <v>1.0499944326912368E-3</v>
      </c>
      <c r="M62" s="8" t="s">
        <v>80</v>
      </c>
    </row>
    <row r="63" spans="1:13" x14ac:dyDescent="0.25">
      <c r="A63" s="8" t="s">
        <v>15</v>
      </c>
      <c r="B63" s="8" t="s">
        <v>22</v>
      </c>
      <c r="C63" s="36">
        <v>100</v>
      </c>
      <c r="D63" s="36">
        <v>7</v>
      </c>
      <c r="E63" s="36" t="s">
        <v>32</v>
      </c>
      <c r="F63" s="37">
        <v>33.96</v>
      </c>
      <c r="G63" s="37"/>
      <c r="H63" s="37">
        <v>85.28</v>
      </c>
      <c r="I63" s="37">
        <v>52.45</v>
      </c>
      <c r="J63" s="36">
        <f t="shared" si="3"/>
        <v>700</v>
      </c>
      <c r="K63" s="38">
        <f t="shared" si="4"/>
        <v>0.36028838659392054</v>
      </c>
      <c r="L63" s="39">
        <f t="shared" si="5"/>
        <v>9.1387373343725629E-4</v>
      </c>
      <c r="M63" s="8" t="s">
        <v>80</v>
      </c>
    </row>
    <row r="64" spans="1:13" x14ac:dyDescent="0.25">
      <c r="A64" t="s">
        <v>9</v>
      </c>
      <c r="B64" t="s">
        <v>10</v>
      </c>
      <c r="C64" s="17">
        <v>26.25</v>
      </c>
      <c r="D64" s="17">
        <v>42</v>
      </c>
      <c r="E64" s="17" t="s">
        <v>32</v>
      </c>
      <c r="F64" s="18">
        <v>264</v>
      </c>
      <c r="G64" s="18"/>
      <c r="H64" s="18">
        <v>450</v>
      </c>
      <c r="I64" s="18">
        <v>304</v>
      </c>
      <c r="J64" s="17">
        <f t="shared" si="3"/>
        <v>1102.5</v>
      </c>
      <c r="K64" s="27">
        <f t="shared" si="4"/>
        <v>0.21505376344086022</v>
      </c>
      <c r="L64" s="22">
        <f t="shared" si="5"/>
        <v>7.1196937556384555E-4</v>
      </c>
      <c r="M64" s="9" t="s">
        <v>81</v>
      </c>
    </row>
    <row r="65" spans="1:13" x14ac:dyDescent="0.25">
      <c r="A65" t="s">
        <v>9</v>
      </c>
      <c r="B65" t="s">
        <v>10</v>
      </c>
      <c r="C65" s="17">
        <v>26.75</v>
      </c>
      <c r="D65" s="17">
        <v>42</v>
      </c>
      <c r="E65" s="17" t="s">
        <v>32</v>
      </c>
      <c r="F65" s="18">
        <v>251</v>
      </c>
      <c r="G65" s="18"/>
      <c r="H65" s="18">
        <v>449</v>
      </c>
      <c r="I65" s="18">
        <v>368</v>
      </c>
      <c r="J65" s="17">
        <f t="shared" si="3"/>
        <v>1123.5</v>
      </c>
      <c r="K65" s="21">
        <f t="shared" si="4"/>
        <v>0.59090909090909094</v>
      </c>
      <c r="L65" s="22">
        <f t="shared" si="5"/>
        <v>3.6412185944896221E-4</v>
      </c>
      <c r="M65" t="s">
        <v>82</v>
      </c>
    </row>
    <row r="66" spans="1:13" x14ac:dyDescent="0.25">
      <c r="A66" t="s">
        <v>9</v>
      </c>
      <c r="B66" t="s">
        <v>10</v>
      </c>
      <c r="C66" s="17">
        <v>5</v>
      </c>
      <c r="D66" s="17">
        <v>84</v>
      </c>
      <c r="E66" s="17" t="s">
        <v>32</v>
      </c>
      <c r="F66" s="18">
        <v>32.67</v>
      </c>
      <c r="G66" s="18"/>
      <c r="H66" s="18">
        <v>120.4</v>
      </c>
      <c r="I66" s="18">
        <v>42.83</v>
      </c>
      <c r="J66" s="17">
        <f t="shared" si="3"/>
        <v>420</v>
      </c>
      <c r="K66" s="21">
        <f t="shared" si="4"/>
        <v>0.11580987119571408</v>
      </c>
      <c r="L66" s="22">
        <f t="shared" si="5"/>
        <v>2.1052145923911572E-3</v>
      </c>
      <c r="M66" t="s">
        <v>83</v>
      </c>
    </row>
    <row r="67" spans="1:13" x14ac:dyDescent="0.25">
      <c r="A67" t="s">
        <v>9</v>
      </c>
      <c r="B67" t="s">
        <v>10</v>
      </c>
      <c r="C67" s="17">
        <v>5</v>
      </c>
      <c r="D67" s="17">
        <v>31</v>
      </c>
      <c r="E67" s="17" t="s">
        <v>32</v>
      </c>
      <c r="F67" s="18">
        <v>32.67</v>
      </c>
      <c r="G67" s="18"/>
      <c r="H67" s="18">
        <v>120.4</v>
      </c>
      <c r="I67" s="18">
        <v>40</v>
      </c>
      <c r="J67" s="17">
        <f t="shared" si="3"/>
        <v>155</v>
      </c>
      <c r="K67" s="21">
        <f t="shared" si="4"/>
        <v>8.3551806679585061E-2</v>
      </c>
      <c r="L67" s="22">
        <f t="shared" si="5"/>
        <v>5.9125689891639677E-3</v>
      </c>
      <c r="M67" t="s">
        <v>83</v>
      </c>
    </row>
    <row r="68" spans="1:13" x14ac:dyDescent="0.25">
      <c r="A68" t="s">
        <v>15</v>
      </c>
      <c r="B68" t="s">
        <v>10</v>
      </c>
      <c r="C68" s="17">
        <v>25</v>
      </c>
      <c r="D68" s="17">
        <v>7</v>
      </c>
      <c r="E68" s="17" t="s">
        <v>32</v>
      </c>
      <c r="F68" s="18">
        <v>40.1</v>
      </c>
      <c r="G68" s="18"/>
      <c r="H68" s="18">
        <v>13393.48</v>
      </c>
      <c r="I68" s="18">
        <v>2125.31</v>
      </c>
      <c r="J68" s="17">
        <f t="shared" si="3"/>
        <v>175</v>
      </c>
      <c r="K68" s="21">
        <f t="shared" si="4"/>
        <v>0.15615596949985697</v>
      </c>
      <c r="L68" s="22">
        <f t="shared" si="5"/>
        <v>4.8219658885722454E-3</v>
      </c>
      <c r="M68" t="s">
        <v>84</v>
      </c>
    </row>
    <row r="69" spans="1:13" x14ac:dyDescent="0.25">
      <c r="A69" t="s">
        <v>15</v>
      </c>
      <c r="B69" t="s">
        <v>10</v>
      </c>
      <c r="C69" s="17">
        <v>48</v>
      </c>
      <c r="D69" s="17">
        <v>84</v>
      </c>
      <c r="E69" s="17" t="s">
        <v>32</v>
      </c>
      <c r="F69" s="18">
        <v>6.25</v>
      </c>
      <c r="G69" s="18"/>
      <c r="H69" s="18">
        <v>13.93</v>
      </c>
      <c r="I69" s="18">
        <v>6.64</v>
      </c>
      <c r="J69" s="17">
        <f t="shared" si="3"/>
        <v>4032</v>
      </c>
      <c r="K69" s="21">
        <f t="shared" si="4"/>
        <v>5.0781249999999958E-2</v>
      </c>
      <c r="L69" s="22">
        <f t="shared" si="5"/>
        <v>2.3542131696428572E-4</v>
      </c>
      <c r="M69" s="9" t="s">
        <v>85</v>
      </c>
    </row>
    <row r="70" spans="1:13" x14ac:dyDescent="0.25">
      <c r="A70" s="13"/>
      <c r="B70" s="13"/>
      <c r="C70" s="40"/>
      <c r="D70" s="40"/>
      <c r="E70" s="40"/>
      <c r="F70" s="40"/>
      <c r="G70" s="40"/>
      <c r="H70" s="40"/>
      <c r="I70" s="40"/>
      <c r="J70" s="40"/>
      <c r="K70" s="41"/>
      <c r="L70" s="42"/>
      <c r="M70" s="13"/>
    </row>
    <row r="71" spans="1:13" x14ac:dyDescent="0.25">
      <c r="A71" t="s">
        <v>9</v>
      </c>
      <c r="B71" t="s">
        <v>10</v>
      </c>
      <c r="C71" s="17">
        <v>30</v>
      </c>
      <c r="D71" s="17">
        <v>2</v>
      </c>
      <c r="E71" s="17" t="s">
        <v>13</v>
      </c>
      <c r="F71" s="18">
        <v>65.5</v>
      </c>
      <c r="G71" s="18">
        <v>61.9</v>
      </c>
      <c r="H71" s="18">
        <v>751.6</v>
      </c>
      <c r="I71" s="18">
        <v>252.4</v>
      </c>
      <c r="J71" s="17">
        <f t="shared" ref="J71" si="6">C71*D71</f>
        <v>60</v>
      </c>
      <c r="K71" s="21">
        <f t="shared" ref="K71" si="7">(I71-F71)/(H71-F71)</f>
        <v>0.27240926978574553</v>
      </c>
      <c r="L71" s="22">
        <f t="shared" ref="L71" si="8">(1-K71)/J71</f>
        <v>1.2126512170237575E-2</v>
      </c>
      <c r="M71" t="s">
        <v>86</v>
      </c>
    </row>
    <row r="72" spans="1:13" x14ac:dyDescent="0.25">
      <c r="A72" s="8" t="s">
        <v>9</v>
      </c>
      <c r="B72" s="8" t="s">
        <v>25</v>
      </c>
      <c r="C72" s="36">
        <v>100</v>
      </c>
      <c r="D72" s="36">
        <v>5</v>
      </c>
      <c r="E72" s="36" t="s">
        <v>13</v>
      </c>
      <c r="F72" s="37">
        <v>48</v>
      </c>
      <c r="G72" s="37"/>
      <c r="H72" s="37">
        <v>2038</v>
      </c>
      <c r="I72" s="37">
        <v>1445</v>
      </c>
      <c r="J72" s="36">
        <f t="shared" ref="J72:J102" si="9">C72*D72</f>
        <v>500</v>
      </c>
      <c r="K72" s="38">
        <f t="shared" ref="K72:K78" si="10">(I72-F72)/(H72-F72)</f>
        <v>0.70201005025125629</v>
      </c>
      <c r="L72" s="39">
        <f t="shared" ref="L72:L78" si="11">(1-K72)/J72</f>
        <v>5.9597989949748741E-4</v>
      </c>
      <c r="M72" s="8" t="s">
        <v>87</v>
      </c>
    </row>
    <row r="73" spans="1:13" x14ac:dyDescent="0.25">
      <c r="A73" t="s">
        <v>9</v>
      </c>
      <c r="B73" t="s">
        <v>10</v>
      </c>
      <c r="C73" s="17">
        <v>50</v>
      </c>
      <c r="D73" s="17">
        <v>28</v>
      </c>
      <c r="E73" s="17" t="s">
        <v>13</v>
      </c>
      <c r="F73" s="18">
        <v>47.33</v>
      </c>
      <c r="G73" s="18"/>
      <c r="H73" s="18">
        <v>90.33</v>
      </c>
      <c r="I73" s="18">
        <v>72.16</v>
      </c>
      <c r="J73" s="17">
        <f t="shared" si="9"/>
        <v>1400</v>
      </c>
      <c r="K73" s="27">
        <f t="shared" si="10"/>
        <v>0.57744186046511625</v>
      </c>
      <c r="L73" s="22">
        <f t="shared" si="11"/>
        <v>3.0182724252491699E-4</v>
      </c>
      <c r="M73" s="9" t="s">
        <v>88</v>
      </c>
    </row>
    <row r="74" spans="1:13" x14ac:dyDescent="0.25">
      <c r="A74" s="12" t="s">
        <v>9</v>
      </c>
      <c r="B74" s="12" t="s">
        <v>19</v>
      </c>
      <c r="C74" s="43">
        <v>50</v>
      </c>
      <c r="D74" s="43">
        <v>28</v>
      </c>
      <c r="E74" s="43" t="s">
        <v>13</v>
      </c>
      <c r="F74" s="44">
        <v>47.33</v>
      </c>
      <c r="G74" s="44"/>
      <c r="H74" s="44">
        <v>90.33</v>
      </c>
      <c r="I74" s="44">
        <v>58</v>
      </c>
      <c r="J74" s="43">
        <f t="shared" si="9"/>
        <v>1400</v>
      </c>
      <c r="K74" s="45">
        <f t="shared" si="10"/>
        <v>0.24813953488372098</v>
      </c>
      <c r="L74" s="46">
        <f t="shared" si="11"/>
        <v>5.3704318936877073E-4</v>
      </c>
      <c r="M74" s="14" t="s">
        <v>88</v>
      </c>
    </row>
    <row r="75" spans="1:13" x14ac:dyDescent="0.25">
      <c r="A75" t="s">
        <v>15</v>
      </c>
      <c r="B75" t="s">
        <v>10</v>
      </c>
      <c r="C75" s="17">
        <v>10</v>
      </c>
      <c r="D75" s="17">
        <v>1</v>
      </c>
      <c r="E75" s="17" t="s">
        <v>13</v>
      </c>
      <c r="F75" s="18">
        <v>18.72</v>
      </c>
      <c r="G75" s="18">
        <v>16.04</v>
      </c>
      <c r="H75" s="18">
        <v>75.400000000000006</v>
      </c>
      <c r="I75" s="18">
        <v>58.85</v>
      </c>
      <c r="J75" s="17">
        <f t="shared" si="9"/>
        <v>10</v>
      </c>
      <c r="K75" s="21">
        <f t="shared" si="10"/>
        <v>0.70800988002822862</v>
      </c>
      <c r="L75" s="22">
        <f t="shared" si="11"/>
        <v>2.9199011997177136E-2</v>
      </c>
      <c r="M75" t="s">
        <v>89</v>
      </c>
    </row>
    <row r="76" spans="1:13" x14ac:dyDescent="0.25">
      <c r="A76" s="6" t="s">
        <v>15</v>
      </c>
      <c r="B76" s="6" t="s">
        <v>31</v>
      </c>
      <c r="C76" s="32">
        <v>15</v>
      </c>
      <c r="D76" s="32">
        <v>1</v>
      </c>
      <c r="E76" s="32" t="s">
        <v>13</v>
      </c>
      <c r="F76" s="33">
        <v>73.61</v>
      </c>
      <c r="G76" s="33"/>
      <c r="H76" s="33">
        <v>304.12</v>
      </c>
      <c r="I76" s="33">
        <v>114.29</v>
      </c>
      <c r="J76" s="32">
        <f t="shared" si="9"/>
        <v>15</v>
      </c>
      <c r="K76" s="34">
        <f t="shared" si="10"/>
        <v>0.17647824389397426</v>
      </c>
      <c r="L76" s="35">
        <f t="shared" si="11"/>
        <v>5.4901450407068383E-2</v>
      </c>
      <c r="M76" s="6" t="s">
        <v>90</v>
      </c>
    </row>
    <row r="77" spans="1:13" x14ac:dyDescent="0.25">
      <c r="A77" t="s">
        <v>9</v>
      </c>
      <c r="B77" t="s">
        <v>16</v>
      </c>
      <c r="C77" s="17">
        <v>100</v>
      </c>
      <c r="D77" s="17">
        <v>14</v>
      </c>
      <c r="E77" s="17" t="s">
        <v>13</v>
      </c>
      <c r="F77" s="18">
        <v>31.2</v>
      </c>
      <c r="G77" s="18"/>
      <c r="H77" s="18">
        <v>91.8</v>
      </c>
      <c r="I77" s="18">
        <v>22.9</v>
      </c>
      <c r="J77" s="17">
        <f t="shared" si="9"/>
        <v>1400</v>
      </c>
      <c r="K77" s="21">
        <f t="shared" si="10"/>
        <v>-0.13696369636963698</v>
      </c>
      <c r="L77" s="22">
        <f t="shared" si="11"/>
        <v>8.1211692597831214E-4</v>
      </c>
      <c r="M77" t="s">
        <v>91</v>
      </c>
    </row>
    <row r="78" spans="1:13" x14ac:dyDescent="0.25">
      <c r="A78" t="s">
        <v>9</v>
      </c>
      <c r="B78" t="s">
        <v>16</v>
      </c>
      <c r="C78" s="17">
        <v>100</v>
      </c>
      <c r="D78" s="17">
        <v>14</v>
      </c>
      <c r="E78" s="17" t="s">
        <v>13</v>
      </c>
      <c r="F78" s="18">
        <v>31.2</v>
      </c>
      <c r="G78" s="18"/>
      <c r="H78" s="18">
        <v>91.8</v>
      </c>
      <c r="I78" s="18">
        <v>41</v>
      </c>
      <c r="J78" s="17">
        <f t="shared" si="9"/>
        <v>1400</v>
      </c>
      <c r="K78" s="21">
        <f t="shared" si="10"/>
        <v>0.16171617161716173</v>
      </c>
      <c r="L78" s="22">
        <f t="shared" si="11"/>
        <v>5.9877416313059871E-4</v>
      </c>
      <c r="M78" t="s">
        <v>91</v>
      </c>
    </row>
    <row r="79" spans="1:13" x14ac:dyDescent="0.25">
      <c r="A79" t="s">
        <v>9</v>
      </c>
      <c r="B79" t="s">
        <v>16</v>
      </c>
      <c r="C79" s="17">
        <v>50</v>
      </c>
      <c r="D79" s="17">
        <v>4</v>
      </c>
      <c r="E79" s="17" t="s">
        <v>13</v>
      </c>
      <c r="F79" s="18"/>
      <c r="G79" s="18"/>
      <c r="H79" s="18"/>
      <c r="I79" s="18"/>
      <c r="J79" s="17">
        <f t="shared" si="9"/>
        <v>200</v>
      </c>
      <c r="K79" s="21"/>
      <c r="L79" s="22"/>
      <c r="M79" t="s">
        <v>92</v>
      </c>
    </row>
    <row r="80" spans="1:13" x14ac:dyDescent="0.25">
      <c r="A80" s="5" t="s">
        <v>9</v>
      </c>
      <c r="B80" s="5" t="s">
        <v>18</v>
      </c>
      <c r="C80" s="28">
        <v>50</v>
      </c>
      <c r="D80" s="28">
        <v>4</v>
      </c>
      <c r="E80" s="28" t="s">
        <v>13</v>
      </c>
      <c r="F80" s="29"/>
      <c r="G80" s="29"/>
      <c r="H80" s="29"/>
      <c r="I80" s="29"/>
      <c r="J80" s="28">
        <f t="shared" si="9"/>
        <v>200</v>
      </c>
      <c r="K80" s="30"/>
      <c r="L80" s="31"/>
      <c r="M80" s="5" t="s">
        <v>92</v>
      </c>
    </row>
    <row r="81" spans="1:13" x14ac:dyDescent="0.25">
      <c r="A81" t="s">
        <v>15</v>
      </c>
      <c r="B81" t="s">
        <v>10</v>
      </c>
      <c r="C81" s="17">
        <v>60</v>
      </c>
      <c r="D81" s="17">
        <v>1</v>
      </c>
      <c r="E81" s="17" t="s">
        <v>13</v>
      </c>
      <c r="F81" s="18">
        <v>41.62</v>
      </c>
      <c r="G81" s="18"/>
      <c r="H81" s="18">
        <v>790.81</v>
      </c>
      <c r="I81" s="18">
        <v>297.3</v>
      </c>
      <c r="J81" s="17">
        <f t="shared" si="9"/>
        <v>60</v>
      </c>
      <c r="K81" s="27">
        <f t="shared" ref="K81:K102" si="12">(I81-F81)/(H81-F81)</f>
        <v>0.34127524393011122</v>
      </c>
      <c r="L81" s="22">
        <f t="shared" ref="L81:L102" si="13">(1-K81)/J81</f>
        <v>1.0978745934498147E-2</v>
      </c>
      <c r="M81" t="s">
        <v>93</v>
      </c>
    </row>
    <row r="82" spans="1:13" x14ac:dyDescent="0.25">
      <c r="A82" t="s">
        <v>15</v>
      </c>
      <c r="B82" t="s">
        <v>10</v>
      </c>
      <c r="C82" s="17">
        <v>400</v>
      </c>
      <c r="D82" s="17">
        <v>1</v>
      </c>
      <c r="E82" s="17" t="s">
        <v>13</v>
      </c>
      <c r="F82" s="18">
        <v>4.1029999999999998</v>
      </c>
      <c r="G82" s="18"/>
      <c r="H82" s="18">
        <v>68.269000000000005</v>
      </c>
      <c r="I82" s="18">
        <v>29.332999999999998</v>
      </c>
      <c r="J82" s="17">
        <f t="shared" si="9"/>
        <v>400</v>
      </c>
      <c r="K82" s="27">
        <f t="shared" si="12"/>
        <v>0.39319889037808176</v>
      </c>
      <c r="L82" s="22">
        <f t="shared" si="13"/>
        <v>1.5170027740547957E-3</v>
      </c>
      <c r="M82" t="s">
        <v>94</v>
      </c>
    </row>
    <row r="83" spans="1:13" x14ac:dyDescent="0.25">
      <c r="A83" t="s">
        <v>15</v>
      </c>
      <c r="B83" t="s">
        <v>10</v>
      </c>
      <c r="C83" s="17">
        <v>40</v>
      </c>
      <c r="D83" s="17">
        <v>7</v>
      </c>
      <c r="E83" s="17" t="s">
        <v>13</v>
      </c>
      <c r="F83" s="18">
        <v>11.32</v>
      </c>
      <c r="G83" s="18"/>
      <c r="H83" s="18">
        <v>75.47</v>
      </c>
      <c r="I83" s="18">
        <v>12.58</v>
      </c>
      <c r="J83" s="17">
        <f t="shared" si="9"/>
        <v>280</v>
      </c>
      <c r="K83" s="21">
        <f t="shared" si="12"/>
        <v>1.9641465315666403E-2</v>
      </c>
      <c r="L83" s="22">
        <f t="shared" si="13"/>
        <v>3.5012804810154773E-3</v>
      </c>
      <c r="M83" t="s">
        <v>95</v>
      </c>
    </row>
    <row r="84" spans="1:13" x14ac:dyDescent="0.25">
      <c r="A84" t="s">
        <v>15</v>
      </c>
      <c r="B84" t="s">
        <v>10</v>
      </c>
      <c r="C84" s="17">
        <v>100</v>
      </c>
      <c r="D84" s="17">
        <v>1</v>
      </c>
      <c r="E84" s="17" t="s">
        <v>13</v>
      </c>
      <c r="F84" s="18">
        <v>42</v>
      </c>
      <c r="G84" s="18"/>
      <c r="H84" s="18">
        <v>89.6</v>
      </c>
      <c r="I84" s="18">
        <v>54.5</v>
      </c>
      <c r="J84" s="17">
        <f t="shared" si="9"/>
        <v>100</v>
      </c>
      <c r="K84" s="27">
        <f t="shared" si="12"/>
        <v>0.26260504201680673</v>
      </c>
      <c r="L84" s="22">
        <f t="shared" si="13"/>
        <v>7.3739495798319336E-3</v>
      </c>
      <c r="M84" s="9" t="s">
        <v>66</v>
      </c>
    </row>
    <row r="85" spans="1:13" x14ac:dyDescent="0.25">
      <c r="A85" t="s">
        <v>15</v>
      </c>
      <c r="B85" t="s">
        <v>16</v>
      </c>
      <c r="C85" s="17">
        <v>1</v>
      </c>
      <c r="D85" s="17">
        <v>21</v>
      </c>
      <c r="E85" s="17" t="s">
        <v>13</v>
      </c>
      <c r="F85" s="18">
        <v>1</v>
      </c>
      <c r="G85" s="18"/>
      <c r="H85" s="18">
        <v>2.0299999999999998</v>
      </c>
      <c r="I85" s="18">
        <v>1.32</v>
      </c>
      <c r="J85" s="17">
        <f t="shared" si="9"/>
        <v>21</v>
      </c>
      <c r="K85" s="21">
        <f t="shared" si="12"/>
        <v>0.31067961165048558</v>
      </c>
      <c r="L85" s="22">
        <f t="shared" si="13"/>
        <v>3.2824780397595926E-2</v>
      </c>
      <c r="M85" t="s">
        <v>96</v>
      </c>
    </row>
    <row r="86" spans="1:13" x14ac:dyDescent="0.25">
      <c r="A86" t="s">
        <v>15</v>
      </c>
      <c r="B86" t="s">
        <v>10</v>
      </c>
      <c r="C86" s="17">
        <v>150</v>
      </c>
      <c r="D86" s="17">
        <v>1</v>
      </c>
      <c r="E86" s="17" t="s">
        <v>13</v>
      </c>
      <c r="F86" s="18">
        <v>43.93</v>
      </c>
      <c r="G86" s="18"/>
      <c r="H86" s="18">
        <v>187.6</v>
      </c>
      <c r="I86" s="18">
        <v>192.25</v>
      </c>
      <c r="J86" s="17">
        <f t="shared" si="9"/>
        <v>150</v>
      </c>
      <c r="K86" s="27">
        <f t="shared" si="12"/>
        <v>1.0323658383796199</v>
      </c>
      <c r="L86" s="22">
        <f t="shared" si="13"/>
        <v>-2.1577225586413284E-4</v>
      </c>
      <c r="M86" s="9" t="s">
        <v>97</v>
      </c>
    </row>
    <row r="87" spans="1:13" x14ac:dyDescent="0.25">
      <c r="A87" t="s">
        <v>9</v>
      </c>
      <c r="B87" t="s">
        <v>16</v>
      </c>
      <c r="C87" s="17">
        <v>60</v>
      </c>
      <c r="D87" s="17">
        <v>2</v>
      </c>
      <c r="E87" s="17" t="s">
        <v>13</v>
      </c>
      <c r="F87" s="18">
        <v>62.45</v>
      </c>
      <c r="G87" s="18">
        <v>58.78</v>
      </c>
      <c r="H87" s="18">
        <v>742.04</v>
      </c>
      <c r="I87" s="18">
        <v>253.47</v>
      </c>
      <c r="J87" s="17">
        <f t="shared" si="9"/>
        <v>120</v>
      </c>
      <c r="K87" s="21">
        <f t="shared" si="12"/>
        <v>0.28108124015950797</v>
      </c>
      <c r="L87" s="22">
        <f t="shared" si="13"/>
        <v>5.990989665337434E-3</v>
      </c>
      <c r="M87" t="s">
        <v>98</v>
      </c>
    </row>
    <row r="88" spans="1:13" x14ac:dyDescent="0.25">
      <c r="A88" s="8" t="s">
        <v>15</v>
      </c>
      <c r="B88" s="8" t="s">
        <v>25</v>
      </c>
      <c r="C88" s="36">
        <v>20</v>
      </c>
      <c r="D88" s="36">
        <v>28</v>
      </c>
      <c r="E88" s="36" t="s">
        <v>13</v>
      </c>
      <c r="F88" s="37">
        <v>38.4</v>
      </c>
      <c r="G88" s="37"/>
      <c r="H88" s="37">
        <v>454.2</v>
      </c>
      <c r="I88" s="37">
        <v>180.5</v>
      </c>
      <c r="J88" s="36">
        <f t="shared" si="9"/>
        <v>560</v>
      </c>
      <c r="K88" s="38">
        <f t="shared" si="12"/>
        <v>0.34175084175084175</v>
      </c>
      <c r="L88" s="39">
        <f t="shared" si="13"/>
        <v>1.1754449254449257E-3</v>
      </c>
      <c r="M88" s="8" t="s">
        <v>101</v>
      </c>
    </row>
    <row r="89" spans="1:13" x14ac:dyDescent="0.25">
      <c r="A89" t="s">
        <v>15</v>
      </c>
      <c r="B89" t="s">
        <v>10</v>
      </c>
      <c r="C89" s="17">
        <v>20</v>
      </c>
      <c r="D89" s="17">
        <v>28</v>
      </c>
      <c r="E89" s="17" t="s">
        <v>13</v>
      </c>
      <c r="F89" s="18">
        <v>33.53</v>
      </c>
      <c r="G89" s="18"/>
      <c r="H89" s="18">
        <v>349.7</v>
      </c>
      <c r="I89" s="18">
        <v>153.29</v>
      </c>
      <c r="J89" s="17">
        <f t="shared" si="9"/>
        <v>560</v>
      </c>
      <c r="K89" s="21">
        <f t="shared" si="12"/>
        <v>0.37878356580320716</v>
      </c>
      <c r="L89" s="22">
        <f t="shared" si="13"/>
        <v>1.1093150610657016E-3</v>
      </c>
      <c r="M89" t="s">
        <v>100</v>
      </c>
    </row>
    <row r="90" spans="1:13" x14ac:dyDescent="0.25">
      <c r="A90" t="s">
        <v>15</v>
      </c>
      <c r="B90" t="s">
        <v>23</v>
      </c>
      <c r="C90" s="17">
        <v>10</v>
      </c>
      <c r="D90" s="17">
        <v>1</v>
      </c>
      <c r="E90" s="17" t="s">
        <v>13</v>
      </c>
      <c r="F90" s="18">
        <v>61.3</v>
      </c>
      <c r="G90" s="18"/>
      <c r="H90" s="18">
        <v>252</v>
      </c>
      <c r="I90" s="18">
        <v>152</v>
      </c>
      <c r="J90" s="17">
        <f t="shared" si="9"/>
        <v>10</v>
      </c>
      <c r="K90" s="21">
        <f t="shared" si="12"/>
        <v>0.47561615102254856</v>
      </c>
      <c r="L90" s="22">
        <f t="shared" si="13"/>
        <v>5.2438384897745147E-2</v>
      </c>
      <c r="M90" t="s">
        <v>102</v>
      </c>
    </row>
    <row r="91" spans="1:13" x14ac:dyDescent="0.25">
      <c r="A91" t="s">
        <v>15</v>
      </c>
      <c r="B91" t="s">
        <v>24</v>
      </c>
      <c r="C91" s="17">
        <v>10</v>
      </c>
      <c r="D91" s="17">
        <v>1</v>
      </c>
      <c r="E91" s="17" t="s">
        <v>13</v>
      </c>
      <c r="F91" s="18">
        <v>61.3</v>
      </c>
      <c r="G91" s="18"/>
      <c r="H91" s="18">
        <v>252</v>
      </c>
      <c r="I91" s="18">
        <v>213</v>
      </c>
      <c r="J91" s="17">
        <f t="shared" si="9"/>
        <v>10</v>
      </c>
      <c r="K91" s="21">
        <f t="shared" si="12"/>
        <v>0.79549029889879386</v>
      </c>
      <c r="L91" s="22">
        <f t="shared" si="13"/>
        <v>2.0450970110120613E-2</v>
      </c>
      <c r="M91" t="s">
        <v>102</v>
      </c>
    </row>
    <row r="92" spans="1:13" x14ac:dyDescent="0.25">
      <c r="A92" s="8" t="s">
        <v>15</v>
      </c>
      <c r="B92" s="8" t="s">
        <v>3</v>
      </c>
      <c r="C92" s="36">
        <v>25</v>
      </c>
      <c r="D92" s="36">
        <v>4</v>
      </c>
      <c r="E92" s="36" t="s">
        <v>13</v>
      </c>
      <c r="F92" s="37">
        <v>61.855670103092784</v>
      </c>
      <c r="G92" s="37">
        <v>46.391752577319586</v>
      </c>
      <c r="H92" s="37">
        <v>1731.9587628865977</v>
      </c>
      <c r="I92" s="37">
        <v>819.58762886597935</v>
      </c>
      <c r="J92" s="36">
        <f t="shared" si="9"/>
        <v>100</v>
      </c>
      <c r="K92" s="38">
        <f t="shared" si="12"/>
        <v>0.45370370370370378</v>
      </c>
      <c r="L92" s="39">
        <f t="shared" si="13"/>
        <v>5.4629629629629629E-3</v>
      </c>
      <c r="M92" s="8" t="s">
        <v>103</v>
      </c>
    </row>
    <row r="93" spans="1:13" x14ac:dyDescent="0.25">
      <c r="A93" s="8" t="s">
        <v>15</v>
      </c>
      <c r="B93" s="8" t="s">
        <v>3</v>
      </c>
      <c r="C93" s="36">
        <v>25</v>
      </c>
      <c r="D93" s="36">
        <v>4</v>
      </c>
      <c r="E93" s="36" t="s">
        <v>13</v>
      </c>
      <c r="F93" s="37">
        <v>222.22222222222223</v>
      </c>
      <c r="G93" s="37">
        <v>222.22222222222223</v>
      </c>
      <c r="H93" s="37">
        <v>3777.7777777777778</v>
      </c>
      <c r="I93" s="37">
        <v>4944.4444444444443</v>
      </c>
      <c r="J93" s="36">
        <f t="shared" si="9"/>
        <v>100</v>
      </c>
      <c r="K93" s="38">
        <f t="shared" si="12"/>
        <v>1.3281249999999998</v>
      </c>
      <c r="L93" s="39">
        <f t="shared" si="13"/>
        <v>-3.2812499999999977E-3</v>
      </c>
      <c r="M93" s="8" t="s">
        <v>103</v>
      </c>
    </row>
    <row r="94" spans="1:13" x14ac:dyDescent="0.25">
      <c r="A94" t="s">
        <v>15</v>
      </c>
      <c r="B94" t="s">
        <v>10</v>
      </c>
      <c r="C94" s="17">
        <v>5</v>
      </c>
      <c r="D94" s="17">
        <v>8</v>
      </c>
      <c r="E94" s="17" t="s">
        <v>13</v>
      </c>
      <c r="F94" s="18">
        <v>3886.3</v>
      </c>
      <c r="G94" s="18"/>
      <c r="H94" s="18">
        <v>5829.46</v>
      </c>
      <c r="I94" s="18">
        <v>2852.71</v>
      </c>
      <c r="J94" s="17">
        <f t="shared" si="9"/>
        <v>40</v>
      </c>
      <c r="K94" s="27">
        <f t="shared" si="12"/>
        <v>-0.5319119372568395</v>
      </c>
      <c r="L94" s="22">
        <f t="shared" si="13"/>
        <v>3.829779843142099E-2</v>
      </c>
      <c r="M94" s="9" t="s">
        <v>104</v>
      </c>
    </row>
    <row r="95" spans="1:13" x14ac:dyDescent="0.25">
      <c r="A95" t="s">
        <v>9</v>
      </c>
      <c r="B95" t="s">
        <v>10</v>
      </c>
      <c r="C95" s="17">
        <v>50</v>
      </c>
      <c r="D95" s="17">
        <v>7</v>
      </c>
      <c r="E95" s="17" t="s">
        <v>13</v>
      </c>
      <c r="F95" s="18">
        <v>43.5</v>
      </c>
      <c r="G95" s="18"/>
      <c r="H95" s="18">
        <v>1166.8599999999999</v>
      </c>
      <c r="I95" s="18">
        <v>150.66999999999999</v>
      </c>
      <c r="J95" s="17">
        <f t="shared" si="9"/>
        <v>350</v>
      </c>
      <c r="K95" s="21">
        <f t="shared" si="12"/>
        <v>9.5401296111665007E-2</v>
      </c>
      <c r="L95" s="22">
        <f t="shared" si="13"/>
        <v>2.5845677253952429E-3</v>
      </c>
      <c r="M95" t="s">
        <v>105</v>
      </c>
    </row>
    <row r="96" spans="1:13" x14ac:dyDescent="0.25">
      <c r="A96" t="s">
        <v>15</v>
      </c>
      <c r="B96" t="s">
        <v>10</v>
      </c>
      <c r="C96" s="17">
        <v>20</v>
      </c>
      <c r="D96" s="17">
        <v>8</v>
      </c>
      <c r="E96" s="17" t="s">
        <v>13</v>
      </c>
      <c r="F96" s="18">
        <v>38.89</v>
      </c>
      <c r="G96" s="18"/>
      <c r="H96" s="18">
        <v>172.22</v>
      </c>
      <c r="I96" s="18">
        <v>135.19</v>
      </c>
      <c r="J96" s="17">
        <f t="shared" si="9"/>
        <v>160</v>
      </c>
      <c r="K96" s="21">
        <f t="shared" si="12"/>
        <v>0.72226805670141758</v>
      </c>
      <c r="L96" s="22">
        <f t="shared" si="13"/>
        <v>1.7358246456161402E-3</v>
      </c>
      <c r="M96" t="s">
        <v>106</v>
      </c>
    </row>
    <row r="97" spans="1:13" x14ac:dyDescent="0.25">
      <c r="A97" t="s">
        <v>15</v>
      </c>
      <c r="B97" t="s">
        <v>10</v>
      </c>
      <c r="C97" s="17">
        <v>20</v>
      </c>
      <c r="D97" s="17">
        <v>8</v>
      </c>
      <c r="E97" s="17" t="s">
        <v>13</v>
      </c>
      <c r="F97" s="18">
        <v>29.07</v>
      </c>
      <c r="G97" s="18"/>
      <c r="H97" s="18">
        <v>167.13</v>
      </c>
      <c r="I97" s="18">
        <v>61.76</v>
      </c>
      <c r="J97" s="17">
        <f t="shared" si="9"/>
        <v>160</v>
      </c>
      <c r="K97" s="21">
        <f t="shared" si="12"/>
        <v>0.23678110966246557</v>
      </c>
      <c r="L97" s="22">
        <f t="shared" si="13"/>
        <v>4.7701180646095905E-3</v>
      </c>
      <c r="M97" t="s">
        <v>107</v>
      </c>
    </row>
    <row r="98" spans="1:13" x14ac:dyDescent="0.25">
      <c r="A98" t="s">
        <v>9</v>
      </c>
      <c r="B98" t="s">
        <v>10</v>
      </c>
      <c r="C98" s="17">
        <v>25</v>
      </c>
      <c r="D98" s="17">
        <v>5</v>
      </c>
      <c r="E98" s="17" t="s">
        <v>13</v>
      </c>
      <c r="F98" s="18">
        <v>67.5</v>
      </c>
      <c r="G98" s="18"/>
      <c r="H98" s="18">
        <v>28</v>
      </c>
      <c r="I98" s="18">
        <v>26.3</v>
      </c>
      <c r="J98" s="17">
        <f t="shared" si="9"/>
        <v>125</v>
      </c>
      <c r="K98" s="21">
        <f t="shared" si="12"/>
        <v>1.0430379746835443</v>
      </c>
      <c r="L98" s="22">
        <f t="shared" si="13"/>
        <v>-3.4430379746835449E-4</v>
      </c>
      <c r="M98" t="s">
        <v>108</v>
      </c>
    </row>
    <row r="99" spans="1:13" x14ac:dyDescent="0.25">
      <c r="A99" t="s">
        <v>9</v>
      </c>
      <c r="B99" t="s">
        <v>10</v>
      </c>
      <c r="C99" s="17">
        <v>50</v>
      </c>
      <c r="D99" s="17">
        <v>5</v>
      </c>
      <c r="E99" s="17" t="s">
        <v>13</v>
      </c>
      <c r="F99" s="18">
        <v>67.5</v>
      </c>
      <c r="G99" s="18"/>
      <c r="H99" s="18">
        <v>28</v>
      </c>
      <c r="I99" s="18">
        <v>33.9</v>
      </c>
      <c r="J99" s="17">
        <f t="shared" si="9"/>
        <v>250</v>
      </c>
      <c r="K99" s="21">
        <f t="shared" si="12"/>
        <v>0.85063291139240504</v>
      </c>
      <c r="L99" s="22">
        <f t="shared" si="13"/>
        <v>5.9746835443037977E-4</v>
      </c>
      <c r="M99" t="s">
        <v>108</v>
      </c>
    </row>
    <row r="100" spans="1:13" x14ac:dyDescent="0.25">
      <c r="A100" t="s">
        <v>9</v>
      </c>
      <c r="B100" t="s">
        <v>10</v>
      </c>
      <c r="C100" s="17">
        <v>100</v>
      </c>
      <c r="D100" s="17">
        <v>5</v>
      </c>
      <c r="E100" s="17" t="s">
        <v>13</v>
      </c>
      <c r="F100" s="18">
        <v>67.5</v>
      </c>
      <c r="G100" s="18"/>
      <c r="H100" s="18">
        <v>28</v>
      </c>
      <c r="I100" s="18">
        <v>30.6</v>
      </c>
      <c r="J100" s="17">
        <f t="shared" si="9"/>
        <v>500</v>
      </c>
      <c r="K100" s="21">
        <f t="shared" si="12"/>
        <v>0.9341772151898734</v>
      </c>
      <c r="L100" s="22">
        <f t="shared" si="13"/>
        <v>1.3164556962025321E-4</v>
      </c>
      <c r="M100" t="s">
        <v>108</v>
      </c>
    </row>
    <row r="101" spans="1:13" x14ac:dyDescent="0.25">
      <c r="A101" t="s">
        <v>9</v>
      </c>
      <c r="B101" t="s">
        <v>10</v>
      </c>
      <c r="C101" s="17">
        <v>50</v>
      </c>
      <c r="D101" s="17">
        <v>7</v>
      </c>
      <c r="E101" s="17" t="s">
        <v>13</v>
      </c>
      <c r="F101" s="18">
        <v>44.5</v>
      </c>
      <c r="G101" s="18"/>
      <c r="H101" s="18">
        <v>474.86</v>
      </c>
      <c r="I101" s="18">
        <v>218.8</v>
      </c>
      <c r="J101" s="17">
        <f t="shared" si="9"/>
        <v>350</v>
      </c>
      <c r="K101" s="21">
        <f t="shared" si="12"/>
        <v>0.40500975927130778</v>
      </c>
      <c r="L101" s="22">
        <f t="shared" si="13"/>
        <v>1.6999721163676921E-3</v>
      </c>
      <c r="M101" t="s">
        <v>109</v>
      </c>
    </row>
    <row r="102" spans="1:13" x14ac:dyDescent="0.25">
      <c r="A102" s="8" t="s">
        <v>9</v>
      </c>
      <c r="B102" s="8" t="s">
        <v>25</v>
      </c>
      <c r="C102" s="36">
        <v>30</v>
      </c>
      <c r="D102" s="36">
        <v>2</v>
      </c>
      <c r="E102" s="36" t="s">
        <v>13</v>
      </c>
      <c r="F102" s="37">
        <v>73.47</v>
      </c>
      <c r="G102" s="37">
        <v>73.47</v>
      </c>
      <c r="H102" s="37">
        <v>1314.29</v>
      </c>
      <c r="I102" s="37">
        <v>502.04</v>
      </c>
      <c r="J102" s="36">
        <f t="shared" si="9"/>
        <v>60</v>
      </c>
      <c r="K102" s="38">
        <f t="shared" si="12"/>
        <v>0.34539256298254384</v>
      </c>
      <c r="L102" s="39">
        <f t="shared" si="13"/>
        <v>1.0910123950290935E-2</v>
      </c>
      <c r="M102" s="8" t="s">
        <v>110</v>
      </c>
    </row>
    <row r="103" spans="1:13" x14ac:dyDescent="0.25">
      <c r="A103" s="13"/>
      <c r="B103" s="13"/>
      <c r="C103" s="40"/>
      <c r="D103" s="40"/>
      <c r="E103" s="40"/>
      <c r="F103" s="40"/>
      <c r="G103" s="40"/>
      <c r="H103" s="40"/>
      <c r="I103" s="40"/>
      <c r="J103" s="40"/>
      <c r="K103" s="47"/>
      <c r="L103" s="42"/>
      <c r="M103" s="13"/>
    </row>
    <row r="104" spans="1:13" x14ac:dyDescent="0.25">
      <c r="A104" t="s">
        <v>15</v>
      </c>
      <c r="B104" t="s">
        <v>16</v>
      </c>
      <c r="C104" s="17">
        <v>20</v>
      </c>
      <c r="D104" s="17">
        <v>1</v>
      </c>
      <c r="E104" s="17" t="s">
        <v>17</v>
      </c>
      <c r="F104" s="18">
        <v>46.3</v>
      </c>
      <c r="G104" s="18"/>
      <c r="H104" s="18">
        <v>1768.52</v>
      </c>
      <c r="I104" s="18">
        <v>1222.22</v>
      </c>
      <c r="J104" s="17">
        <f t="shared" ref="J104:J141" si="14">C104*D104</f>
        <v>20</v>
      </c>
      <c r="K104" s="21">
        <f t="shared" ref="K104:K141" si="15">(I104-F104)/(H104-F104)</f>
        <v>0.68279313908792139</v>
      </c>
      <c r="L104" s="22">
        <f t="shared" ref="L104:L141" si="16">(1-K104)/J104</f>
        <v>1.5860343045603929E-2</v>
      </c>
      <c r="M104" t="s">
        <v>111</v>
      </c>
    </row>
    <row r="105" spans="1:13" x14ac:dyDescent="0.25">
      <c r="A105" s="6" t="s">
        <v>15</v>
      </c>
      <c r="B105" s="15" t="s">
        <v>34</v>
      </c>
      <c r="C105" s="32">
        <v>20</v>
      </c>
      <c r="D105" s="32">
        <v>1</v>
      </c>
      <c r="E105" s="32" t="s">
        <v>17</v>
      </c>
      <c r="F105" s="33">
        <v>46.3</v>
      </c>
      <c r="G105" s="33"/>
      <c r="H105" s="33">
        <v>1768.52</v>
      </c>
      <c r="I105" s="33">
        <v>351.85</v>
      </c>
      <c r="J105" s="32">
        <f t="shared" si="14"/>
        <v>20</v>
      </c>
      <c r="K105" s="34">
        <f t="shared" si="15"/>
        <v>0.17741635795659091</v>
      </c>
      <c r="L105" s="35">
        <f t="shared" si="16"/>
        <v>4.1129182102170453E-2</v>
      </c>
      <c r="M105" s="6" t="s">
        <v>111</v>
      </c>
    </row>
    <row r="106" spans="1:13" x14ac:dyDescent="0.25">
      <c r="A106" t="s">
        <v>15</v>
      </c>
      <c r="B106" t="s">
        <v>16</v>
      </c>
      <c r="C106" s="17">
        <v>20</v>
      </c>
      <c r="D106" s="17">
        <v>1</v>
      </c>
      <c r="E106" s="17" t="s">
        <v>17</v>
      </c>
      <c r="F106" s="18">
        <v>29.41</v>
      </c>
      <c r="G106" s="18"/>
      <c r="H106" s="18">
        <v>2852.94</v>
      </c>
      <c r="I106" s="18">
        <v>1735.29</v>
      </c>
      <c r="J106" s="17">
        <f t="shared" si="14"/>
        <v>20</v>
      </c>
      <c r="K106" s="21">
        <f t="shared" si="15"/>
        <v>0.60416570746547749</v>
      </c>
      <c r="L106" s="22">
        <f t="shared" si="16"/>
        <v>1.9791714626726124E-2</v>
      </c>
      <c r="M106" t="s">
        <v>111</v>
      </c>
    </row>
    <row r="107" spans="1:13" x14ac:dyDescent="0.25">
      <c r="A107" s="6" t="s">
        <v>15</v>
      </c>
      <c r="B107" s="15" t="s">
        <v>34</v>
      </c>
      <c r="C107" s="32">
        <v>20</v>
      </c>
      <c r="D107" s="32">
        <v>1</v>
      </c>
      <c r="E107" s="32" t="s">
        <v>17</v>
      </c>
      <c r="F107" s="33">
        <v>29.41</v>
      </c>
      <c r="G107" s="33"/>
      <c r="H107" s="33">
        <v>2852.94</v>
      </c>
      <c r="I107" s="33">
        <v>617.65</v>
      </c>
      <c r="J107" s="32">
        <f t="shared" si="14"/>
        <v>20</v>
      </c>
      <c r="K107" s="34">
        <f t="shared" si="15"/>
        <v>0.20833495659688403</v>
      </c>
      <c r="L107" s="35">
        <f t="shared" si="16"/>
        <v>3.9583252170155798E-2</v>
      </c>
      <c r="M107" s="6" t="s">
        <v>111</v>
      </c>
    </row>
    <row r="108" spans="1:13" x14ac:dyDescent="0.25">
      <c r="A108" s="6" t="s">
        <v>15</v>
      </c>
      <c r="B108" s="6" t="s">
        <v>26</v>
      </c>
      <c r="C108" s="32">
        <v>10</v>
      </c>
      <c r="D108" s="32">
        <v>1</v>
      </c>
      <c r="E108" s="32" t="s">
        <v>17</v>
      </c>
      <c r="F108" s="33">
        <v>18.72</v>
      </c>
      <c r="G108" s="33"/>
      <c r="H108" s="33">
        <v>75.400000000000006</v>
      </c>
      <c r="I108" s="33">
        <v>42.25</v>
      </c>
      <c r="J108" s="32">
        <f t="shared" si="14"/>
        <v>10</v>
      </c>
      <c r="K108" s="34">
        <f t="shared" si="15"/>
        <v>0.41513761467889904</v>
      </c>
      <c r="L108" s="35">
        <f t="shared" si="16"/>
        <v>5.8486238532110102E-2</v>
      </c>
      <c r="M108" s="6" t="s">
        <v>89</v>
      </c>
    </row>
    <row r="109" spans="1:13" x14ac:dyDescent="0.25">
      <c r="A109" s="6" t="s">
        <v>15</v>
      </c>
      <c r="B109" s="6" t="s">
        <v>31</v>
      </c>
      <c r="C109" s="32">
        <v>15</v>
      </c>
      <c r="D109" s="32">
        <v>1</v>
      </c>
      <c r="E109" s="32" t="s">
        <v>17</v>
      </c>
      <c r="F109" s="33">
        <v>73.61</v>
      </c>
      <c r="G109" s="33">
        <v>151.09</v>
      </c>
      <c r="H109" s="33">
        <v>304.12</v>
      </c>
      <c r="I109" s="33">
        <v>292.49</v>
      </c>
      <c r="J109" s="32">
        <f t="shared" si="14"/>
        <v>15</v>
      </c>
      <c r="K109" s="34">
        <f t="shared" si="15"/>
        <v>0.94954665741182598</v>
      </c>
      <c r="L109" s="35">
        <f t="shared" si="16"/>
        <v>3.3635561725449347E-3</v>
      </c>
      <c r="M109" s="6" t="s">
        <v>90</v>
      </c>
    </row>
    <row r="110" spans="1:13" x14ac:dyDescent="0.25">
      <c r="A110" t="s">
        <v>9</v>
      </c>
      <c r="B110" t="s">
        <v>10</v>
      </c>
      <c r="C110" s="17">
        <v>5</v>
      </c>
      <c r="D110" s="17">
        <v>4</v>
      </c>
      <c r="E110" s="17" t="s">
        <v>17</v>
      </c>
      <c r="F110" s="18">
        <v>45.26</v>
      </c>
      <c r="G110" s="18"/>
      <c r="H110" s="18">
        <v>370.8</v>
      </c>
      <c r="I110" s="18">
        <v>313.87</v>
      </c>
      <c r="J110" s="17">
        <f t="shared" si="14"/>
        <v>20</v>
      </c>
      <c r="K110" s="21">
        <f t="shared" si="15"/>
        <v>0.82512133685568589</v>
      </c>
      <c r="L110" s="22">
        <f t="shared" si="16"/>
        <v>8.7439331572157046E-3</v>
      </c>
      <c r="M110" t="s">
        <v>112</v>
      </c>
    </row>
    <row r="111" spans="1:13" x14ac:dyDescent="0.25">
      <c r="A111" s="4" t="s">
        <v>9</v>
      </c>
      <c r="B111" s="4" t="s">
        <v>27</v>
      </c>
      <c r="C111" s="23">
        <v>5</v>
      </c>
      <c r="D111" s="23">
        <v>4</v>
      </c>
      <c r="E111" s="23" t="s">
        <v>17</v>
      </c>
      <c r="F111" s="24">
        <v>45.26</v>
      </c>
      <c r="G111" s="24"/>
      <c r="H111" s="24">
        <v>370.8</v>
      </c>
      <c r="I111" s="24">
        <v>220.44</v>
      </c>
      <c r="J111" s="23">
        <f t="shared" si="14"/>
        <v>20</v>
      </c>
      <c r="K111" s="25">
        <f t="shared" si="15"/>
        <v>0.53812127541930332</v>
      </c>
      <c r="L111" s="26">
        <f t="shared" si="16"/>
        <v>2.3093936229034835E-2</v>
      </c>
      <c r="M111" s="4" t="s">
        <v>112</v>
      </c>
    </row>
    <row r="112" spans="1:13" x14ac:dyDescent="0.25">
      <c r="A112" s="4" t="s">
        <v>9</v>
      </c>
      <c r="B112" s="4" t="s">
        <v>28</v>
      </c>
      <c r="C112" s="23">
        <v>5</v>
      </c>
      <c r="D112" s="23">
        <v>4</v>
      </c>
      <c r="E112" s="23" t="s">
        <v>17</v>
      </c>
      <c r="F112" s="24">
        <v>45.26</v>
      </c>
      <c r="G112" s="24"/>
      <c r="H112" s="24">
        <v>370.8</v>
      </c>
      <c r="I112" s="24">
        <v>62.77</v>
      </c>
      <c r="J112" s="23">
        <f t="shared" si="14"/>
        <v>20</v>
      </c>
      <c r="K112" s="25">
        <f t="shared" si="15"/>
        <v>5.3787552988880029E-2</v>
      </c>
      <c r="L112" s="26">
        <f t="shared" si="16"/>
        <v>4.7310622350555998E-2</v>
      </c>
      <c r="M112" s="4" t="s">
        <v>112</v>
      </c>
    </row>
    <row r="113" spans="1:13" x14ac:dyDescent="0.25">
      <c r="A113" t="s">
        <v>9</v>
      </c>
      <c r="B113" t="s">
        <v>10</v>
      </c>
      <c r="C113" s="17">
        <v>5</v>
      </c>
      <c r="D113" s="17">
        <v>6</v>
      </c>
      <c r="E113" s="17" t="s">
        <v>17</v>
      </c>
      <c r="F113" s="18">
        <v>51.47</v>
      </c>
      <c r="G113" s="18"/>
      <c r="H113" s="18">
        <v>429.41</v>
      </c>
      <c r="I113" s="18">
        <v>369.12</v>
      </c>
      <c r="J113" s="17">
        <f t="shared" si="14"/>
        <v>30</v>
      </c>
      <c r="K113" s="21">
        <f t="shared" si="15"/>
        <v>0.84047732444303314</v>
      </c>
      <c r="L113" s="22">
        <f t="shared" si="16"/>
        <v>5.3174225185655625E-3</v>
      </c>
      <c r="M113" t="s">
        <v>112</v>
      </c>
    </row>
    <row r="114" spans="1:13" x14ac:dyDescent="0.25">
      <c r="A114" s="4" t="s">
        <v>9</v>
      </c>
      <c r="B114" s="4" t="s">
        <v>27</v>
      </c>
      <c r="C114" s="23">
        <v>5</v>
      </c>
      <c r="D114" s="23">
        <v>6</v>
      </c>
      <c r="E114" s="23" t="s">
        <v>17</v>
      </c>
      <c r="F114" s="24">
        <v>51.47</v>
      </c>
      <c r="G114" s="24"/>
      <c r="H114" s="24">
        <v>429.41</v>
      </c>
      <c r="I114" s="24">
        <v>279.41000000000003</v>
      </c>
      <c r="J114" s="23">
        <f t="shared" si="14"/>
        <v>30</v>
      </c>
      <c r="K114" s="25">
        <f t="shared" si="15"/>
        <v>0.60311160501666927</v>
      </c>
      <c r="L114" s="26">
        <f t="shared" si="16"/>
        <v>1.3229613166111024E-2</v>
      </c>
      <c r="M114" s="4" t="s">
        <v>112</v>
      </c>
    </row>
    <row r="115" spans="1:13" x14ac:dyDescent="0.25">
      <c r="A115" s="4" t="s">
        <v>9</v>
      </c>
      <c r="B115" s="4" t="s">
        <v>28</v>
      </c>
      <c r="C115" s="23">
        <v>5</v>
      </c>
      <c r="D115" s="23">
        <v>6</v>
      </c>
      <c r="E115" s="23" t="s">
        <v>17</v>
      </c>
      <c r="F115" s="24">
        <v>51.47</v>
      </c>
      <c r="G115" s="24"/>
      <c r="H115" s="24">
        <v>429.41</v>
      </c>
      <c r="I115" s="24">
        <v>66.180000000000007</v>
      </c>
      <c r="J115" s="23">
        <f t="shared" si="14"/>
        <v>30</v>
      </c>
      <c r="K115" s="25">
        <f t="shared" si="15"/>
        <v>3.8921521934698645E-2</v>
      </c>
      <c r="L115" s="26">
        <f t="shared" si="16"/>
        <v>3.2035949268843379E-2</v>
      </c>
      <c r="M115" s="4" t="s">
        <v>112</v>
      </c>
    </row>
    <row r="116" spans="1:13" x14ac:dyDescent="0.25">
      <c r="A116" t="s">
        <v>9</v>
      </c>
      <c r="B116" t="s">
        <v>10</v>
      </c>
      <c r="C116" s="17">
        <v>5</v>
      </c>
      <c r="D116" s="17">
        <v>8</v>
      </c>
      <c r="E116" s="17" t="s">
        <v>17</v>
      </c>
      <c r="F116" s="18">
        <v>49.88</v>
      </c>
      <c r="G116" s="18"/>
      <c r="H116" s="18">
        <v>484.11</v>
      </c>
      <c r="I116" s="18">
        <v>413.69</v>
      </c>
      <c r="J116" s="17">
        <f t="shared" si="14"/>
        <v>40</v>
      </c>
      <c r="K116" s="21">
        <f t="shared" si="15"/>
        <v>0.83782787923450708</v>
      </c>
      <c r="L116" s="22">
        <f t="shared" si="16"/>
        <v>4.0543030191373232E-3</v>
      </c>
      <c r="M116" t="s">
        <v>112</v>
      </c>
    </row>
    <row r="117" spans="1:13" x14ac:dyDescent="0.25">
      <c r="A117" s="4" t="s">
        <v>9</v>
      </c>
      <c r="B117" s="4" t="s">
        <v>27</v>
      </c>
      <c r="C117" s="23">
        <v>5</v>
      </c>
      <c r="D117" s="23">
        <v>8</v>
      </c>
      <c r="E117" s="23" t="s">
        <v>17</v>
      </c>
      <c r="F117" s="24">
        <v>49.88</v>
      </c>
      <c r="G117" s="24"/>
      <c r="H117" s="24">
        <v>484.11</v>
      </c>
      <c r="I117" s="24">
        <v>324.20999999999998</v>
      </c>
      <c r="J117" s="23">
        <f t="shared" si="14"/>
        <v>40</v>
      </c>
      <c r="K117" s="25">
        <f t="shared" si="15"/>
        <v>0.63176196946318763</v>
      </c>
      <c r="L117" s="26">
        <f t="shared" si="16"/>
        <v>9.2059507634203088E-3</v>
      </c>
      <c r="M117" s="4" t="s">
        <v>112</v>
      </c>
    </row>
    <row r="118" spans="1:13" x14ac:dyDescent="0.25">
      <c r="A118" s="4" t="s">
        <v>9</v>
      </c>
      <c r="B118" s="4" t="s">
        <v>28</v>
      </c>
      <c r="C118" s="23">
        <v>5</v>
      </c>
      <c r="D118" s="23">
        <v>8</v>
      </c>
      <c r="E118" s="23" t="s">
        <v>17</v>
      </c>
      <c r="F118" s="24">
        <v>49.88</v>
      </c>
      <c r="G118" s="24"/>
      <c r="H118" s="24">
        <v>484.11</v>
      </c>
      <c r="I118" s="24">
        <v>68.95</v>
      </c>
      <c r="J118" s="23">
        <f t="shared" si="14"/>
        <v>40</v>
      </c>
      <c r="K118" s="25">
        <f t="shared" si="15"/>
        <v>4.3916818276028828E-2</v>
      </c>
      <c r="L118" s="26">
        <f t="shared" si="16"/>
        <v>2.3902079543099281E-2</v>
      </c>
      <c r="M118" s="4" t="s">
        <v>112</v>
      </c>
    </row>
    <row r="119" spans="1:13" x14ac:dyDescent="0.25">
      <c r="A119" s="6" t="s">
        <v>15</v>
      </c>
      <c r="B119" s="6" t="s">
        <v>19</v>
      </c>
      <c r="C119" s="32">
        <v>15</v>
      </c>
      <c r="D119" s="32">
        <v>10</v>
      </c>
      <c r="E119" s="32" t="s">
        <v>17</v>
      </c>
      <c r="F119" s="33">
        <v>69</v>
      </c>
      <c r="G119" s="33"/>
      <c r="H119" s="33">
        <v>408.6</v>
      </c>
      <c r="I119" s="33">
        <v>145.69999999999999</v>
      </c>
      <c r="J119" s="32">
        <f t="shared" si="14"/>
        <v>150</v>
      </c>
      <c r="K119" s="34">
        <f t="shared" si="15"/>
        <v>0.22585394581861007</v>
      </c>
      <c r="L119" s="35">
        <f t="shared" si="16"/>
        <v>5.1609736945425998E-3</v>
      </c>
      <c r="M119" s="6" t="s">
        <v>113</v>
      </c>
    </row>
    <row r="120" spans="1:13" x14ac:dyDescent="0.25">
      <c r="A120" s="6" t="s">
        <v>15</v>
      </c>
      <c r="B120" s="6" t="s">
        <v>19</v>
      </c>
      <c r="C120" s="33">
        <v>30</v>
      </c>
      <c r="D120" s="33">
        <v>10</v>
      </c>
      <c r="E120" s="32" t="s">
        <v>17</v>
      </c>
      <c r="F120" s="33">
        <v>69</v>
      </c>
      <c r="G120" s="33"/>
      <c r="H120" s="33">
        <v>408.6</v>
      </c>
      <c r="I120" s="33">
        <v>94.3</v>
      </c>
      <c r="J120" s="32">
        <f t="shared" si="14"/>
        <v>300</v>
      </c>
      <c r="K120" s="34">
        <f t="shared" si="15"/>
        <v>7.4499411071849223E-2</v>
      </c>
      <c r="L120" s="35">
        <f t="shared" si="16"/>
        <v>3.085001963093836E-3</v>
      </c>
      <c r="M120" s="6" t="s">
        <v>113</v>
      </c>
    </row>
    <row r="121" spans="1:13" x14ac:dyDescent="0.25">
      <c r="A121" s="6" t="s">
        <v>15</v>
      </c>
      <c r="B121" s="6" t="s">
        <v>37</v>
      </c>
      <c r="C121" s="32">
        <v>5</v>
      </c>
      <c r="D121" s="32">
        <v>4</v>
      </c>
      <c r="E121" s="32" t="s">
        <v>17</v>
      </c>
      <c r="F121" s="33">
        <v>76.260000000000005</v>
      </c>
      <c r="G121" s="33"/>
      <c r="H121" s="33">
        <v>158.27000000000001</v>
      </c>
      <c r="I121" s="33">
        <v>71.94</v>
      </c>
      <c r="J121" s="32">
        <f t="shared" si="14"/>
        <v>20</v>
      </c>
      <c r="K121" s="34">
        <f t="shared" si="15"/>
        <v>-5.2676502865504293E-2</v>
      </c>
      <c r="L121" s="35">
        <f t="shared" si="16"/>
        <v>5.2633825143275213E-2</v>
      </c>
      <c r="M121" s="6" t="s">
        <v>114</v>
      </c>
    </row>
    <row r="122" spans="1:13" x14ac:dyDescent="0.25">
      <c r="A122" s="6" t="s">
        <v>15</v>
      </c>
      <c r="B122" s="6" t="s">
        <v>19</v>
      </c>
      <c r="C122" s="32">
        <v>5</v>
      </c>
      <c r="D122" s="32">
        <v>4</v>
      </c>
      <c r="E122" s="32" t="s">
        <v>17</v>
      </c>
      <c r="F122" s="33">
        <v>76.260000000000005</v>
      </c>
      <c r="G122" s="33"/>
      <c r="H122" s="33">
        <v>158.27000000000001</v>
      </c>
      <c r="I122" s="33">
        <v>132.37</v>
      </c>
      <c r="J122" s="32">
        <f t="shared" si="14"/>
        <v>20</v>
      </c>
      <c r="K122" s="34">
        <f t="shared" si="15"/>
        <v>0.68418485550542607</v>
      </c>
      <c r="L122" s="35">
        <f t="shared" si="16"/>
        <v>1.5790757224728696E-2</v>
      </c>
      <c r="M122" s="6" t="s">
        <v>114</v>
      </c>
    </row>
    <row r="123" spans="1:13" x14ac:dyDescent="0.25">
      <c r="A123" s="5" t="s">
        <v>15</v>
      </c>
      <c r="B123" s="5" t="s">
        <v>36</v>
      </c>
      <c r="C123" s="28">
        <v>5</v>
      </c>
      <c r="D123" s="28">
        <v>4</v>
      </c>
      <c r="E123" s="28" t="s">
        <v>17</v>
      </c>
      <c r="F123" s="29">
        <v>76.260000000000005</v>
      </c>
      <c r="G123" s="29"/>
      <c r="H123" s="29">
        <v>158.27000000000001</v>
      </c>
      <c r="I123" s="29">
        <v>130.94</v>
      </c>
      <c r="J123" s="28">
        <f t="shared" si="14"/>
        <v>20</v>
      </c>
      <c r="K123" s="30">
        <f t="shared" si="15"/>
        <v>0.66674795756615035</v>
      </c>
      <c r="L123" s="31">
        <f t="shared" si="16"/>
        <v>1.6662602121692481E-2</v>
      </c>
      <c r="M123" s="5" t="s">
        <v>114</v>
      </c>
    </row>
    <row r="124" spans="1:13" x14ac:dyDescent="0.25">
      <c r="A124" t="s">
        <v>15</v>
      </c>
      <c r="B124" t="s">
        <v>10</v>
      </c>
      <c r="C124" s="17">
        <v>10</v>
      </c>
      <c r="D124" s="17">
        <v>4</v>
      </c>
      <c r="E124" s="17" t="s">
        <v>17</v>
      </c>
      <c r="F124" s="18">
        <v>40.29</v>
      </c>
      <c r="G124" s="18"/>
      <c r="H124" s="18">
        <v>564.03</v>
      </c>
      <c r="I124" s="18">
        <v>437.41</v>
      </c>
      <c r="J124" s="17">
        <f t="shared" si="14"/>
        <v>40</v>
      </c>
      <c r="K124" s="21">
        <f t="shared" si="15"/>
        <v>0.75823882078894111</v>
      </c>
      <c r="L124" s="22">
        <f t="shared" si="16"/>
        <v>6.0440294802764725E-3</v>
      </c>
      <c r="M124" t="s">
        <v>115</v>
      </c>
    </row>
    <row r="125" spans="1:13" x14ac:dyDescent="0.25">
      <c r="A125" t="s">
        <v>15</v>
      </c>
      <c r="B125" t="s">
        <v>10</v>
      </c>
      <c r="C125" s="17">
        <v>20</v>
      </c>
      <c r="D125" s="17">
        <v>4</v>
      </c>
      <c r="E125" s="17" t="s">
        <v>17</v>
      </c>
      <c r="F125" s="18">
        <v>40.29</v>
      </c>
      <c r="G125" s="18"/>
      <c r="H125" s="18">
        <v>564.03</v>
      </c>
      <c r="I125" s="18">
        <v>414.39</v>
      </c>
      <c r="J125" s="17">
        <f t="shared" si="14"/>
        <v>80</v>
      </c>
      <c r="K125" s="21">
        <f t="shared" si="15"/>
        <v>0.71428571428571419</v>
      </c>
      <c r="L125" s="22">
        <f t="shared" si="16"/>
        <v>3.5714285714285726E-3</v>
      </c>
      <c r="M125" t="s">
        <v>115</v>
      </c>
    </row>
    <row r="126" spans="1:13" x14ac:dyDescent="0.25">
      <c r="A126" s="6" t="s">
        <v>15</v>
      </c>
      <c r="B126" s="6" t="s">
        <v>19</v>
      </c>
      <c r="C126" s="32">
        <v>10</v>
      </c>
      <c r="D126" s="32">
        <v>4</v>
      </c>
      <c r="E126" s="32" t="s">
        <v>17</v>
      </c>
      <c r="F126" s="33">
        <v>40.29</v>
      </c>
      <c r="G126" s="33"/>
      <c r="H126" s="33">
        <v>564.03</v>
      </c>
      <c r="I126" s="33">
        <v>115.11</v>
      </c>
      <c r="J126" s="32">
        <f t="shared" si="14"/>
        <v>40</v>
      </c>
      <c r="K126" s="34">
        <f t="shared" si="15"/>
        <v>0.14285714285714285</v>
      </c>
      <c r="L126" s="35">
        <f t="shared" si="16"/>
        <v>2.1428571428571429E-2</v>
      </c>
      <c r="M126" s="6" t="s">
        <v>115</v>
      </c>
    </row>
    <row r="127" spans="1:13" x14ac:dyDescent="0.25">
      <c r="A127" s="6" t="s">
        <v>15</v>
      </c>
      <c r="B127" s="6" t="s">
        <v>19</v>
      </c>
      <c r="C127" s="32">
        <v>20</v>
      </c>
      <c r="D127" s="32">
        <v>4</v>
      </c>
      <c r="E127" s="32" t="s">
        <v>17</v>
      </c>
      <c r="F127" s="33">
        <v>40.29</v>
      </c>
      <c r="G127" s="33"/>
      <c r="H127" s="33">
        <v>564.03</v>
      </c>
      <c r="I127" s="33">
        <v>63.31</v>
      </c>
      <c r="J127" s="32">
        <f t="shared" si="14"/>
        <v>80</v>
      </c>
      <c r="K127" s="34">
        <f t="shared" si="15"/>
        <v>4.3953106503226799E-2</v>
      </c>
      <c r="L127" s="35">
        <f t="shared" si="16"/>
        <v>1.1950586168709665E-2</v>
      </c>
      <c r="M127" s="6" t="s">
        <v>115</v>
      </c>
    </row>
    <row r="128" spans="1:13" x14ac:dyDescent="0.25">
      <c r="A128" t="s">
        <v>15</v>
      </c>
      <c r="B128" t="s">
        <v>10</v>
      </c>
      <c r="C128" s="17">
        <v>4</v>
      </c>
      <c r="D128" s="17">
        <v>8</v>
      </c>
      <c r="E128" s="17" t="s">
        <v>17</v>
      </c>
      <c r="F128" s="18">
        <v>30</v>
      </c>
      <c r="G128" s="18"/>
      <c r="H128" s="18">
        <v>151.25</v>
      </c>
      <c r="I128" s="18">
        <v>70</v>
      </c>
      <c r="J128" s="17">
        <f t="shared" si="14"/>
        <v>32</v>
      </c>
      <c r="K128" s="21">
        <f t="shared" si="15"/>
        <v>0.32989690721649484</v>
      </c>
      <c r="L128" s="22">
        <f t="shared" si="16"/>
        <v>2.0940721649484538E-2</v>
      </c>
      <c r="M128" t="s">
        <v>116</v>
      </c>
    </row>
    <row r="129" spans="1:13" x14ac:dyDescent="0.25">
      <c r="A129" s="6" t="s">
        <v>15</v>
      </c>
      <c r="B129" s="6" t="s">
        <v>19</v>
      </c>
      <c r="C129" s="32">
        <v>4</v>
      </c>
      <c r="D129" s="32">
        <v>8</v>
      </c>
      <c r="E129" s="32" t="s">
        <v>17</v>
      </c>
      <c r="F129" s="33">
        <v>30</v>
      </c>
      <c r="G129" s="33"/>
      <c r="H129" s="33">
        <v>151.25</v>
      </c>
      <c r="I129" s="33">
        <v>51.25</v>
      </c>
      <c r="J129" s="32">
        <f t="shared" si="14"/>
        <v>32</v>
      </c>
      <c r="K129" s="34">
        <f t="shared" si="15"/>
        <v>0.17525773195876287</v>
      </c>
      <c r="L129" s="35">
        <f t="shared" si="16"/>
        <v>2.5773195876288658E-2</v>
      </c>
      <c r="M129" s="6" t="s">
        <v>116</v>
      </c>
    </row>
    <row r="130" spans="1:13" x14ac:dyDescent="0.25">
      <c r="A130" s="8" t="s">
        <v>15</v>
      </c>
      <c r="B130" s="8" t="s">
        <v>41</v>
      </c>
      <c r="C130" s="37">
        <v>100</v>
      </c>
      <c r="D130" s="37">
        <v>1</v>
      </c>
      <c r="E130" s="36" t="s">
        <v>17</v>
      </c>
      <c r="F130" s="37">
        <v>62.5</v>
      </c>
      <c r="G130" s="37"/>
      <c r="H130" s="37">
        <v>214</v>
      </c>
      <c r="I130" s="37">
        <v>117.33</v>
      </c>
      <c r="J130" s="36">
        <f t="shared" si="14"/>
        <v>100</v>
      </c>
      <c r="K130" s="38">
        <f t="shared" si="15"/>
        <v>0.36191419141914188</v>
      </c>
      <c r="L130" s="39">
        <f t="shared" si="16"/>
        <v>6.3808580858085804E-3</v>
      </c>
      <c r="M130" s="8" t="s">
        <v>117</v>
      </c>
    </row>
    <row r="131" spans="1:13" x14ac:dyDescent="0.25">
      <c r="A131" t="s">
        <v>42</v>
      </c>
      <c r="B131" t="s">
        <v>10</v>
      </c>
      <c r="C131" s="17">
        <v>15</v>
      </c>
      <c r="D131" s="17">
        <v>1</v>
      </c>
      <c r="E131" s="17" t="s">
        <v>17</v>
      </c>
      <c r="F131" s="18">
        <v>41.94</v>
      </c>
      <c r="G131" s="18"/>
      <c r="H131" s="18">
        <v>601.61</v>
      </c>
      <c r="I131" s="18">
        <v>303.23</v>
      </c>
      <c r="J131" s="17">
        <f t="shared" si="14"/>
        <v>15</v>
      </c>
      <c r="K131" s="27">
        <f t="shared" si="15"/>
        <v>0.46686440223703252</v>
      </c>
      <c r="L131" s="22">
        <f t="shared" si="16"/>
        <v>3.5542373184197833E-2</v>
      </c>
      <c r="M131" t="s">
        <v>78</v>
      </c>
    </row>
    <row r="132" spans="1:13" x14ac:dyDescent="0.25">
      <c r="A132" s="6" t="s">
        <v>42</v>
      </c>
      <c r="B132" s="6" t="s">
        <v>19</v>
      </c>
      <c r="C132" s="32">
        <v>15</v>
      </c>
      <c r="D132" s="32">
        <v>1</v>
      </c>
      <c r="E132" s="32" t="s">
        <v>17</v>
      </c>
      <c r="F132" s="33">
        <v>41.94</v>
      </c>
      <c r="G132" s="33"/>
      <c r="H132" s="33">
        <v>601.61</v>
      </c>
      <c r="I132" s="33">
        <v>72.58</v>
      </c>
      <c r="J132" s="32">
        <f t="shared" si="14"/>
        <v>15</v>
      </c>
      <c r="K132" s="34">
        <f t="shared" si="15"/>
        <v>5.4746547072381933E-2</v>
      </c>
      <c r="L132" s="35">
        <f t="shared" si="16"/>
        <v>6.3016896861841212E-2</v>
      </c>
      <c r="M132" s="6" t="s">
        <v>78</v>
      </c>
    </row>
    <row r="133" spans="1:13" x14ac:dyDescent="0.25">
      <c r="A133" t="s">
        <v>15</v>
      </c>
      <c r="B133" t="s">
        <v>10</v>
      </c>
      <c r="C133" s="17">
        <v>8</v>
      </c>
      <c r="D133" s="17">
        <v>8</v>
      </c>
      <c r="E133" s="17" t="s">
        <v>17</v>
      </c>
      <c r="F133" s="18">
        <v>43.73</v>
      </c>
      <c r="G133" s="18"/>
      <c r="H133" s="18">
        <v>607.07000000000005</v>
      </c>
      <c r="I133" s="18">
        <v>568.49</v>
      </c>
      <c r="J133" s="17">
        <f t="shared" si="14"/>
        <v>64</v>
      </c>
      <c r="K133" s="27">
        <f t="shared" si="15"/>
        <v>0.93151560336564054</v>
      </c>
      <c r="L133" s="22">
        <f t="shared" si="16"/>
        <v>1.0700686974118665E-3</v>
      </c>
      <c r="M133" t="s">
        <v>118</v>
      </c>
    </row>
    <row r="134" spans="1:13" x14ac:dyDescent="0.25">
      <c r="A134" s="6" t="s">
        <v>15</v>
      </c>
      <c r="B134" s="6" t="s">
        <v>19</v>
      </c>
      <c r="C134" s="32">
        <v>8</v>
      </c>
      <c r="D134" s="32">
        <v>8</v>
      </c>
      <c r="E134" s="32" t="s">
        <v>17</v>
      </c>
      <c r="F134" s="33">
        <v>43.73</v>
      </c>
      <c r="G134" s="33"/>
      <c r="H134" s="33">
        <v>607.07000000000005</v>
      </c>
      <c r="I134" s="33">
        <v>210.93</v>
      </c>
      <c r="J134" s="32">
        <f t="shared" si="14"/>
        <v>64</v>
      </c>
      <c r="K134" s="34">
        <f t="shared" si="15"/>
        <v>0.29680122128732206</v>
      </c>
      <c r="L134" s="35">
        <f t="shared" si="16"/>
        <v>1.0987480917385592E-2</v>
      </c>
      <c r="M134" s="6" t="s">
        <v>118</v>
      </c>
    </row>
    <row r="135" spans="1:13" x14ac:dyDescent="0.25">
      <c r="A135" s="6" t="s">
        <v>15</v>
      </c>
      <c r="B135" s="6" t="s">
        <v>45</v>
      </c>
      <c r="C135" s="32">
        <v>8</v>
      </c>
      <c r="D135" s="32">
        <v>8</v>
      </c>
      <c r="E135" s="32" t="s">
        <v>17</v>
      </c>
      <c r="F135" s="33">
        <v>43.73</v>
      </c>
      <c r="G135" s="33"/>
      <c r="H135" s="33">
        <v>607.07000000000005</v>
      </c>
      <c r="I135" s="33">
        <v>123.47</v>
      </c>
      <c r="J135" s="32">
        <f t="shared" si="14"/>
        <v>64</v>
      </c>
      <c r="K135" s="34">
        <f t="shared" si="15"/>
        <v>0.14154862072638194</v>
      </c>
      <c r="L135" s="35">
        <f t="shared" si="16"/>
        <v>1.3413302801150282E-2</v>
      </c>
      <c r="M135" s="6" t="s">
        <v>118</v>
      </c>
    </row>
    <row r="136" spans="1:13" x14ac:dyDescent="0.25">
      <c r="A136" t="s">
        <v>15</v>
      </c>
      <c r="B136" t="s">
        <v>10</v>
      </c>
      <c r="C136" s="17">
        <v>8</v>
      </c>
      <c r="D136" s="17">
        <v>5</v>
      </c>
      <c r="E136" s="17" t="s">
        <v>17</v>
      </c>
      <c r="F136" s="18">
        <v>72.260000000000005</v>
      </c>
      <c r="G136" s="18"/>
      <c r="H136" s="18">
        <v>668.39</v>
      </c>
      <c r="I136" s="18">
        <v>645.16</v>
      </c>
      <c r="J136" s="17">
        <f t="shared" si="14"/>
        <v>40</v>
      </c>
      <c r="K136" s="27">
        <f t="shared" si="15"/>
        <v>0.96103198966668346</v>
      </c>
      <c r="L136" s="22">
        <f t="shared" si="16"/>
        <v>9.7420025833291348E-4</v>
      </c>
      <c r="M136" t="s">
        <v>118</v>
      </c>
    </row>
    <row r="137" spans="1:13" x14ac:dyDescent="0.25">
      <c r="A137" s="6" t="s">
        <v>15</v>
      </c>
      <c r="B137" s="6" t="s">
        <v>19</v>
      </c>
      <c r="C137" s="32">
        <v>8</v>
      </c>
      <c r="D137" s="32">
        <v>5</v>
      </c>
      <c r="E137" s="32" t="s">
        <v>17</v>
      </c>
      <c r="F137" s="33">
        <v>72.260000000000005</v>
      </c>
      <c r="G137" s="33"/>
      <c r="H137" s="33">
        <v>668.39</v>
      </c>
      <c r="I137" s="33">
        <v>183.23</v>
      </c>
      <c r="J137" s="32">
        <f t="shared" si="14"/>
        <v>40</v>
      </c>
      <c r="K137" s="34">
        <f t="shared" si="15"/>
        <v>0.18615067183332493</v>
      </c>
      <c r="L137" s="35">
        <f t="shared" si="16"/>
        <v>2.0346233204166876E-2</v>
      </c>
      <c r="M137" s="6" t="s">
        <v>118</v>
      </c>
    </row>
    <row r="138" spans="1:13" x14ac:dyDescent="0.25">
      <c r="A138" s="6" t="s">
        <v>15</v>
      </c>
      <c r="B138" s="6" t="s">
        <v>45</v>
      </c>
      <c r="C138" s="32">
        <v>8</v>
      </c>
      <c r="D138" s="32">
        <v>5</v>
      </c>
      <c r="E138" s="32" t="s">
        <v>17</v>
      </c>
      <c r="F138" s="33">
        <v>72.260000000000005</v>
      </c>
      <c r="G138" s="33"/>
      <c r="H138" s="33">
        <v>668.39</v>
      </c>
      <c r="I138" s="33">
        <v>141.94</v>
      </c>
      <c r="J138" s="32">
        <f t="shared" si="14"/>
        <v>40</v>
      </c>
      <c r="K138" s="34">
        <f t="shared" si="15"/>
        <v>0.11688725613540669</v>
      </c>
      <c r="L138" s="35">
        <f t="shared" si="16"/>
        <v>2.2077818596614833E-2</v>
      </c>
      <c r="M138" s="6" t="s">
        <v>118</v>
      </c>
    </row>
    <row r="139" spans="1:13" x14ac:dyDescent="0.25">
      <c r="A139" t="s">
        <v>15</v>
      </c>
      <c r="B139" t="s">
        <v>10</v>
      </c>
      <c r="C139" s="17">
        <v>12.5</v>
      </c>
      <c r="D139" s="17">
        <v>3</v>
      </c>
      <c r="E139" s="17" t="s">
        <v>17</v>
      </c>
      <c r="F139" s="18">
        <v>47.32</v>
      </c>
      <c r="G139" s="18"/>
      <c r="H139" s="18">
        <v>1256.21</v>
      </c>
      <c r="I139" s="18">
        <v>993.62</v>
      </c>
      <c r="J139" s="17">
        <f t="shared" si="14"/>
        <v>37.5</v>
      </c>
      <c r="K139" s="27">
        <f t="shared" si="15"/>
        <v>0.78278420699980966</v>
      </c>
      <c r="L139" s="22">
        <f t="shared" si="16"/>
        <v>5.7924211466717423E-3</v>
      </c>
      <c r="M139" t="s">
        <v>119</v>
      </c>
    </row>
    <row r="140" spans="1:13" x14ac:dyDescent="0.25">
      <c r="A140" s="6" t="s">
        <v>15</v>
      </c>
      <c r="B140" s="6" t="s">
        <v>19</v>
      </c>
      <c r="C140" s="32">
        <v>12.5</v>
      </c>
      <c r="D140" s="32">
        <v>3</v>
      </c>
      <c r="E140" s="32" t="s">
        <v>17</v>
      </c>
      <c r="F140" s="33">
        <v>47.32</v>
      </c>
      <c r="G140" s="33"/>
      <c r="H140" s="33">
        <v>1256.21</v>
      </c>
      <c r="I140" s="33">
        <v>678.93</v>
      </c>
      <c r="J140" s="32">
        <f t="shared" si="14"/>
        <v>37.5</v>
      </c>
      <c r="K140" s="34">
        <f t="shared" si="15"/>
        <v>0.5224710271405999</v>
      </c>
      <c r="L140" s="35">
        <f t="shared" si="16"/>
        <v>1.2734105942917335E-2</v>
      </c>
      <c r="M140" s="6" t="s">
        <v>119</v>
      </c>
    </row>
    <row r="141" spans="1:13" x14ac:dyDescent="0.25">
      <c r="A141" s="6" t="s">
        <v>15</v>
      </c>
      <c r="B141" s="6" t="s">
        <v>44</v>
      </c>
      <c r="C141" s="32">
        <v>12.5</v>
      </c>
      <c r="D141" s="32">
        <v>3</v>
      </c>
      <c r="E141" s="32" t="s">
        <v>17</v>
      </c>
      <c r="F141" s="33">
        <v>47.32</v>
      </c>
      <c r="G141" s="33"/>
      <c r="H141" s="33">
        <v>1256.21</v>
      </c>
      <c r="I141" s="33">
        <v>347.33</v>
      </c>
      <c r="J141" s="32">
        <f t="shared" si="14"/>
        <v>37.5</v>
      </c>
      <c r="K141" s="34">
        <f t="shared" si="15"/>
        <v>0.24816980866745525</v>
      </c>
      <c r="L141" s="35">
        <f t="shared" si="16"/>
        <v>2.0048805102201191E-2</v>
      </c>
      <c r="M141" s="6" t="s">
        <v>119</v>
      </c>
    </row>
    <row r="142" spans="1:13" ht="15.75" thickBot="1" x14ac:dyDescent="0.3">
      <c r="F142" s="48"/>
      <c r="J142" s="17" t="s">
        <v>35</v>
      </c>
    </row>
    <row r="143" spans="1:13" x14ac:dyDescent="0.25">
      <c r="B143" s="54" t="s">
        <v>120</v>
      </c>
      <c r="F143" s="48"/>
    </row>
    <row r="144" spans="1:13" x14ac:dyDescent="0.25">
      <c r="B144" s="53" t="s">
        <v>123</v>
      </c>
      <c r="F144" s="48"/>
    </row>
    <row r="145" spans="2:6" x14ac:dyDescent="0.25">
      <c r="B145" s="52" t="s">
        <v>122</v>
      </c>
      <c r="F145" s="48"/>
    </row>
    <row r="146" spans="2:6" x14ac:dyDescent="0.25">
      <c r="B146" s="51" t="s">
        <v>121</v>
      </c>
      <c r="F146" s="48"/>
    </row>
    <row r="147" spans="2:6" ht="15.75" thickBot="1" x14ac:dyDescent="0.3">
      <c r="B147" s="50" t="s">
        <v>124</v>
      </c>
      <c r="F147" s="48"/>
    </row>
    <row r="148" spans="2:6" x14ac:dyDescent="0.25">
      <c r="F148" s="48"/>
    </row>
    <row r="149" spans="2:6" x14ac:dyDescent="0.25">
      <c r="F149" s="48"/>
    </row>
    <row r="150" spans="2:6" x14ac:dyDescent="0.25">
      <c r="F150" s="48"/>
    </row>
    <row r="151" spans="2:6" x14ac:dyDescent="0.25">
      <c r="F151" s="48"/>
    </row>
    <row r="152" spans="2:6" x14ac:dyDescent="0.25">
      <c r="F152" s="48"/>
    </row>
    <row r="153" spans="2:6" x14ac:dyDescent="0.25">
      <c r="F153" s="48"/>
    </row>
    <row r="154" spans="2:6" x14ac:dyDescent="0.25">
      <c r="F154" s="48"/>
    </row>
    <row r="155" spans="2:6" x14ac:dyDescent="0.25">
      <c r="F155" s="48"/>
    </row>
    <row r="156" spans="2:6" x14ac:dyDescent="0.25">
      <c r="F156" s="48"/>
    </row>
    <row r="157" spans="2:6" x14ac:dyDescent="0.25">
      <c r="F157" s="48"/>
    </row>
    <row r="158" spans="2:6" x14ac:dyDescent="0.25">
      <c r="F158" s="48"/>
    </row>
    <row r="159" spans="2:6" x14ac:dyDescent="0.25">
      <c r="F159" s="48"/>
    </row>
    <row r="160" spans="2:6" x14ac:dyDescent="0.25">
      <c r="F160" s="48"/>
    </row>
    <row r="161" spans="6:6" x14ac:dyDescent="0.25">
      <c r="F161" s="48"/>
    </row>
    <row r="162" spans="6:6" x14ac:dyDescent="0.25">
      <c r="F162" s="48"/>
    </row>
    <row r="163" spans="6:6" x14ac:dyDescent="0.25">
      <c r="F163" s="48"/>
    </row>
    <row r="164" spans="6:6" x14ac:dyDescent="0.25">
      <c r="F164" s="48"/>
    </row>
    <row r="165" spans="6:6" x14ac:dyDescent="0.25">
      <c r="F165" s="48"/>
    </row>
    <row r="166" spans="6:6" x14ac:dyDescent="0.25">
      <c r="F166" s="48"/>
    </row>
    <row r="167" spans="6:6" x14ac:dyDescent="0.25">
      <c r="F167" s="48"/>
    </row>
    <row r="168" spans="6:6" x14ac:dyDescent="0.25">
      <c r="F168" s="48"/>
    </row>
    <row r="169" spans="6:6" x14ac:dyDescent="0.25">
      <c r="F169" s="48"/>
    </row>
    <row r="170" spans="6:6" x14ac:dyDescent="0.25">
      <c r="F170" s="48"/>
    </row>
    <row r="171" spans="6:6" x14ac:dyDescent="0.25">
      <c r="F171" s="48"/>
    </row>
    <row r="172" spans="6:6" x14ac:dyDescent="0.25">
      <c r="F172" s="48"/>
    </row>
    <row r="173" spans="6:6" x14ac:dyDescent="0.25">
      <c r="F173" s="48"/>
    </row>
    <row r="174" spans="6:6" x14ac:dyDescent="0.25">
      <c r="F174" s="48"/>
    </row>
    <row r="175" spans="6:6" x14ac:dyDescent="0.25">
      <c r="F175" s="48"/>
    </row>
    <row r="176" spans="6:6" x14ac:dyDescent="0.25">
      <c r="F176" s="48"/>
    </row>
    <row r="177" spans="6:6" x14ac:dyDescent="0.25">
      <c r="F177" s="48"/>
    </row>
    <row r="178" spans="6:6" x14ac:dyDescent="0.25">
      <c r="F178" s="48"/>
    </row>
    <row r="179" spans="6:6" x14ac:dyDescent="0.25">
      <c r="F179" s="48"/>
    </row>
  </sheetData>
  <mergeCells count="2">
    <mergeCell ref="F3:I3"/>
    <mergeCell ref="A1:B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47"/>
  <sheetViews>
    <sheetView zoomScale="85" zoomScaleNormal="85" workbookViewId="0">
      <selection activeCell="A2" sqref="A2"/>
    </sheetView>
  </sheetViews>
  <sheetFormatPr defaultRowHeight="15" x14ac:dyDescent="0.25"/>
  <cols>
    <col min="1" max="1" width="19.140625" bestFit="1" customWidth="1"/>
    <col min="2" max="2" width="39.5703125" customWidth="1"/>
    <col min="3" max="3" width="17.42578125" style="17" bestFit="1" customWidth="1"/>
    <col min="4" max="4" width="8.140625" style="17" bestFit="1" customWidth="1"/>
    <col min="5" max="5" width="8.7109375" style="17" bestFit="1" customWidth="1"/>
    <col min="6" max="9" width="9.42578125" style="17" customWidth="1"/>
    <col min="10" max="12" width="20" style="17" customWidth="1"/>
    <col min="13" max="13" width="47.7109375" customWidth="1"/>
  </cols>
  <sheetData>
    <row r="1" spans="1:13" ht="15.75" x14ac:dyDescent="0.25">
      <c r="A1" s="56" t="s">
        <v>125</v>
      </c>
      <c r="B1" s="56"/>
    </row>
    <row r="3" spans="1:13" x14ac:dyDescent="0.25">
      <c r="A3" s="1"/>
      <c r="B3" s="1"/>
      <c r="C3" s="2"/>
      <c r="D3" s="2"/>
      <c r="E3" s="2"/>
      <c r="F3" s="55" t="s">
        <v>47</v>
      </c>
      <c r="G3" s="55"/>
      <c r="H3" s="55"/>
      <c r="I3" s="55"/>
      <c r="J3" s="2"/>
      <c r="K3" s="2"/>
      <c r="L3" s="2"/>
      <c r="M3" s="1"/>
    </row>
    <row r="4" spans="1:13" ht="30" x14ac:dyDescent="0.25">
      <c r="A4" s="3" t="s">
        <v>8</v>
      </c>
      <c r="B4" s="3" t="s">
        <v>0</v>
      </c>
      <c r="C4" s="3" t="s">
        <v>1</v>
      </c>
      <c r="D4" s="3" t="s">
        <v>2</v>
      </c>
      <c r="E4" s="3" t="s">
        <v>12</v>
      </c>
      <c r="F4" s="3" t="s">
        <v>4</v>
      </c>
      <c r="G4" s="3" t="s">
        <v>5</v>
      </c>
      <c r="H4" s="3" t="s">
        <v>6</v>
      </c>
      <c r="I4" s="3" t="s">
        <v>7</v>
      </c>
      <c r="J4" s="16" t="s">
        <v>48</v>
      </c>
      <c r="K4" s="3" t="s">
        <v>51</v>
      </c>
      <c r="L4" s="3" t="s">
        <v>49</v>
      </c>
      <c r="M4" s="3" t="s">
        <v>11</v>
      </c>
    </row>
    <row r="5" spans="1:13" x14ac:dyDescent="0.25">
      <c r="A5" t="s">
        <v>9</v>
      </c>
      <c r="B5" t="s">
        <v>10</v>
      </c>
      <c r="C5" s="17">
        <v>2000</v>
      </c>
      <c r="D5" s="17">
        <v>1</v>
      </c>
      <c r="E5" s="17" t="s">
        <v>32</v>
      </c>
      <c r="F5" s="18">
        <v>63.33</v>
      </c>
      <c r="G5" s="18">
        <v>77.5</v>
      </c>
      <c r="H5" s="18"/>
      <c r="I5" s="18"/>
      <c r="J5" s="17">
        <f t="shared" ref="J5:J36" si="0">C5*D5</f>
        <v>2000</v>
      </c>
      <c r="K5" s="21"/>
      <c r="M5" t="s">
        <v>52</v>
      </c>
    </row>
    <row r="6" spans="1:13" x14ac:dyDescent="0.25">
      <c r="A6" t="s">
        <v>9</v>
      </c>
      <c r="B6" t="s">
        <v>10</v>
      </c>
      <c r="C6" s="17">
        <v>100</v>
      </c>
      <c r="D6" s="17">
        <v>7</v>
      </c>
      <c r="E6" s="17" t="s">
        <v>32</v>
      </c>
      <c r="F6" s="18">
        <v>107.6</v>
      </c>
      <c r="G6" s="18">
        <v>90.5</v>
      </c>
      <c r="H6" s="18">
        <v>80</v>
      </c>
      <c r="I6" s="18">
        <v>105</v>
      </c>
      <c r="J6" s="17">
        <f t="shared" si="0"/>
        <v>700</v>
      </c>
      <c r="K6" s="21">
        <f t="shared" ref="K6:K38" si="1">(I6-F6)/(H6-F6)</f>
        <v>9.4202898550724445E-2</v>
      </c>
      <c r="L6" s="22">
        <f t="shared" ref="L6:L38" si="2">(1-K6)/J6</f>
        <v>1.2939958592132509E-3</v>
      </c>
      <c r="M6" t="s">
        <v>53</v>
      </c>
    </row>
    <row r="7" spans="1:13" x14ac:dyDescent="0.25">
      <c r="A7" t="s">
        <v>14</v>
      </c>
      <c r="B7" t="s">
        <v>10</v>
      </c>
      <c r="C7" s="17">
        <v>100</v>
      </c>
      <c r="D7" s="17">
        <v>56</v>
      </c>
      <c r="E7" s="17" t="s">
        <v>32</v>
      </c>
      <c r="F7" s="18">
        <v>82</v>
      </c>
      <c r="G7" s="18"/>
      <c r="H7" s="18">
        <v>123</v>
      </c>
      <c r="I7" s="18">
        <v>101.8</v>
      </c>
      <c r="J7" s="17">
        <f t="shared" si="0"/>
        <v>5600</v>
      </c>
      <c r="K7" s="21">
        <f t="shared" si="1"/>
        <v>0.48292682926829261</v>
      </c>
      <c r="L7" s="22">
        <f t="shared" si="2"/>
        <v>9.2334494773519166E-5</v>
      </c>
      <c r="M7" t="s">
        <v>54</v>
      </c>
    </row>
    <row r="8" spans="1:13" x14ac:dyDescent="0.25">
      <c r="A8" s="4" t="s">
        <v>9</v>
      </c>
      <c r="B8" s="4" t="s">
        <v>29</v>
      </c>
      <c r="C8" s="23">
        <v>25</v>
      </c>
      <c r="D8" s="23">
        <v>3</v>
      </c>
      <c r="E8" s="23" t="s">
        <v>32</v>
      </c>
      <c r="F8" s="24">
        <v>87.2</v>
      </c>
      <c r="G8" s="24"/>
      <c r="H8" s="24">
        <v>335.1</v>
      </c>
      <c r="I8" s="24">
        <v>300</v>
      </c>
      <c r="J8" s="23">
        <f t="shared" si="0"/>
        <v>75</v>
      </c>
      <c r="K8" s="25">
        <f t="shared" si="1"/>
        <v>0.85841064945542556</v>
      </c>
      <c r="L8" s="26">
        <f t="shared" si="2"/>
        <v>1.8878580072609927E-3</v>
      </c>
      <c r="M8" s="10" t="s">
        <v>55</v>
      </c>
    </row>
    <row r="9" spans="1:13" x14ac:dyDescent="0.25">
      <c r="A9" s="4" t="s">
        <v>9</v>
      </c>
      <c r="B9" s="4" t="s">
        <v>29</v>
      </c>
      <c r="C9" s="23">
        <v>82.5</v>
      </c>
      <c r="D9" s="23">
        <v>3</v>
      </c>
      <c r="E9" s="23" t="s">
        <v>32</v>
      </c>
      <c r="F9" s="24">
        <v>87.2</v>
      </c>
      <c r="G9" s="24"/>
      <c r="H9" s="24">
        <v>335.1</v>
      </c>
      <c r="I9" s="24">
        <v>238</v>
      </c>
      <c r="J9" s="23">
        <f t="shared" si="0"/>
        <v>247.5</v>
      </c>
      <c r="K9" s="25">
        <f t="shared" si="1"/>
        <v>0.60830980233965304</v>
      </c>
      <c r="L9" s="26">
        <f t="shared" si="2"/>
        <v>1.5825866572135232E-3</v>
      </c>
      <c r="M9" s="10" t="s">
        <v>55</v>
      </c>
    </row>
    <row r="10" spans="1:13" x14ac:dyDescent="0.25">
      <c r="A10" s="4" t="s">
        <v>9</v>
      </c>
      <c r="B10" s="4" t="s">
        <v>29</v>
      </c>
      <c r="C10" s="23">
        <v>250</v>
      </c>
      <c r="D10" s="23">
        <v>3</v>
      </c>
      <c r="E10" s="23" t="s">
        <v>32</v>
      </c>
      <c r="F10" s="24">
        <v>87.2</v>
      </c>
      <c r="G10" s="24"/>
      <c r="H10" s="24">
        <v>335.1</v>
      </c>
      <c r="I10" s="24">
        <v>145.1</v>
      </c>
      <c r="J10" s="23">
        <f t="shared" si="0"/>
        <v>750</v>
      </c>
      <c r="K10" s="25">
        <f t="shared" si="1"/>
        <v>0.23356192012908425</v>
      </c>
      <c r="L10" s="26">
        <f t="shared" si="2"/>
        <v>1.0219174398278877E-3</v>
      </c>
      <c r="M10" s="10" t="s">
        <v>55</v>
      </c>
    </row>
    <row r="11" spans="1:13" x14ac:dyDescent="0.25">
      <c r="A11" t="s">
        <v>9</v>
      </c>
      <c r="B11" t="s">
        <v>10</v>
      </c>
      <c r="C11" s="17">
        <v>25</v>
      </c>
      <c r="D11" s="17">
        <v>3</v>
      </c>
      <c r="E11" s="17" t="s">
        <v>32</v>
      </c>
      <c r="F11" s="18">
        <v>87.2</v>
      </c>
      <c r="G11" s="18"/>
      <c r="H11" s="18">
        <v>335.1</v>
      </c>
      <c r="I11" s="18">
        <v>261.89999999999998</v>
      </c>
      <c r="J11" s="17">
        <f t="shared" si="0"/>
        <v>75</v>
      </c>
      <c r="K11" s="27">
        <f t="shared" si="1"/>
        <v>0.70471964501815232</v>
      </c>
      <c r="L11" s="22">
        <f t="shared" si="2"/>
        <v>3.9370713997579692E-3</v>
      </c>
      <c r="M11" s="9" t="s">
        <v>55</v>
      </c>
    </row>
    <row r="12" spans="1:13" x14ac:dyDescent="0.25">
      <c r="A12" t="s">
        <v>9</v>
      </c>
      <c r="B12" t="s">
        <v>10</v>
      </c>
      <c r="C12" s="17">
        <v>250</v>
      </c>
      <c r="D12" s="17">
        <v>3</v>
      </c>
      <c r="E12" s="17" t="s">
        <v>32</v>
      </c>
      <c r="F12" s="18">
        <v>87.2</v>
      </c>
      <c r="G12" s="18"/>
      <c r="H12" s="18">
        <v>335.1</v>
      </c>
      <c r="I12" s="18">
        <v>249.8</v>
      </c>
      <c r="J12" s="17">
        <f t="shared" si="0"/>
        <v>750</v>
      </c>
      <c r="K12" s="27">
        <f t="shared" si="1"/>
        <v>0.65590964098426785</v>
      </c>
      <c r="L12" s="22">
        <f t="shared" si="2"/>
        <v>4.5878714535430953E-4</v>
      </c>
      <c r="M12" s="9" t="s">
        <v>55</v>
      </c>
    </row>
    <row r="13" spans="1:13" x14ac:dyDescent="0.25">
      <c r="A13" s="4" t="s">
        <v>9</v>
      </c>
      <c r="B13" s="4" t="s">
        <v>29</v>
      </c>
      <c r="C13" s="23">
        <v>100</v>
      </c>
      <c r="D13" s="23">
        <v>1</v>
      </c>
      <c r="E13" s="23" t="s">
        <v>32</v>
      </c>
      <c r="F13" s="24">
        <v>114</v>
      </c>
      <c r="G13" s="24"/>
      <c r="H13" s="24">
        <v>2070</v>
      </c>
      <c r="I13" s="24">
        <v>1470.7</v>
      </c>
      <c r="J13" s="23">
        <f t="shared" si="0"/>
        <v>100</v>
      </c>
      <c r="K13" s="25">
        <f t="shared" si="1"/>
        <v>0.69360940695296525</v>
      </c>
      <c r="L13" s="26">
        <f t="shared" si="2"/>
        <v>3.0639059304703475E-3</v>
      </c>
      <c r="M13" s="10" t="s">
        <v>55</v>
      </c>
    </row>
    <row r="14" spans="1:13" x14ac:dyDescent="0.25">
      <c r="A14" s="4" t="s">
        <v>9</v>
      </c>
      <c r="B14" s="4" t="s">
        <v>29</v>
      </c>
      <c r="C14" s="23">
        <v>200</v>
      </c>
      <c r="D14" s="23">
        <v>1</v>
      </c>
      <c r="E14" s="23" t="s">
        <v>32</v>
      </c>
      <c r="F14" s="24">
        <v>114</v>
      </c>
      <c r="G14" s="24"/>
      <c r="H14" s="24">
        <v>2070</v>
      </c>
      <c r="I14" s="24">
        <v>649.20000000000005</v>
      </c>
      <c r="J14" s="23">
        <f t="shared" si="0"/>
        <v>200</v>
      </c>
      <c r="K14" s="25">
        <f t="shared" si="1"/>
        <v>0.27361963190184052</v>
      </c>
      <c r="L14" s="26">
        <f t="shared" si="2"/>
        <v>3.6319018404907975E-3</v>
      </c>
      <c r="M14" s="10" t="s">
        <v>55</v>
      </c>
    </row>
    <row r="15" spans="1:13" x14ac:dyDescent="0.25">
      <c r="A15" s="4" t="s">
        <v>9</v>
      </c>
      <c r="B15" s="4" t="s">
        <v>29</v>
      </c>
      <c r="C15" s="23">
        <v>400</v>
      </c>
      <c r="D15" s="23">
        <v>1</v>
      </c>
      <c r="E15" s="23" t="s">
        <v>32</v>
      </c>
      <c r="F15" s="24">
        <v>114</v>
      </c>
      <c r="G15" s="24"/>
      <c r="H15" s="24">
        <v>2070</v>
      </c>
      <c r="I15" s="24">
        <v>463.3</v>
      </c>
      <c r="J15" s="23">
        <f t="shared" si="0"/>
        <v>400</v>
      </c>
      <c r="K15" s="25">
        <f t="shared" si="1"/>
        <v>0.17857873210633948</v>
      </c>
      <c r="L15" s="26">
        <f t="shared" si="2"/>
        <v>2.0535531697341513E-3</v>
      </c>
      <c r="M15" s="10" t="s">
        <v>55</v>
      </c>
    </row>
    <row r="16" spans="1:13" x14ac:dyDescent="0.25">
      <c r="A16" s="4" t="s">
        <v>9</v>
      </c>
      <c r="B16" s="4" t="s">
        <v>29</v>
      </c>
      <c r="C16" s="23">
        <v>800</v>
      </c>
      <c r="D16" s="23">
        <v>1</v>
      </c>
      <c r="E16" s="23" t="s">
        <v>32</v>
      </c>
      <c r="F16" s="24">
        <v>114</v>
      </c>
      <c r="G16" s="24"/>
      <c r="H16" s="24">
        <v>2070</v>
      </c>
      <c r="I16" s="24">
        <v>186.1</v>
      </c>
      <c r="J16" s="23">
        <f t="shared" si="0"/>
        <v>800</v>
      </c>
      <c r="K16" s="25">
        <f t="shared" si="1"/>
        <v>3.6860940695296524E-2</v>
      </c>
      <c r="L16" s="26">
        <f t="shared" si="2"/>
        <v>1.2039238241308794E-3</v>
      </c>
      <c r="M16" s="10" t="s">
        <v>55</v>
      </c>
    </row>
    <row r="17" spans="1:13" x14ac:dyDescent="0.25">
      <c r="A17" t="s">
        <v>9</v>
      </c>
      <c r="B17" t="s">
        <v>10</v>
      </c>
      <c r="C17" s="17">
        <v>100</v>
      </c>
      <c r="D17" s="17">
        <v>1</v>
      </c>
      <c r="E17" s="17" t="s">
        <v>32</v>
      </c>
      <c r="F17" s="18">
        <v>114</v>
      </c>
      <c r="G17" s="18"/>
      <c r="H17" s="18">
        <v>2070</v>
      </c>
      <c r="I17" s="18">
        <v>3728.3</v>
      </c>
      <c r="J17" s="17">
        <f t="shared" si="0"/>
        <v>100</v>
      </c>
      <c r="K17" s="27">
        <f t="shared" si="1"/>
        <v>1.8478016359918201</v>
      </c>
      <c r="L17" s="22">
        <f t="shared" si="2"/>
        <v>-8.4780163599182008E-3</v>
      </c>
      <c r="M17" s="9" t="s">
        <v>55</v>
      </c>
    </row>
    <row r="18" spans="1:13" x14ac:dyDescent="0.25">
      <c r="A18" t="s">
        <v>9</v>
      </c>
      <c r="B18" t="s">
        <v>10</v>
      </c>
      <c r="C18" s="17">
        <v>800</v>
      </c>
      <c r="D18" s="17">
        <v>1</v>
      </c>
      <c r="E18" s="17" t="s">
        <v>32</v>
      </c>
      <c r="F18" s="18">
        <v>114</v>
      </c>
      <c r="G18" s="18"/>
      <c r="H18" s="18">
        <v>2070</v>
      </c>
      <c r="I18" s="18">
        <v>2912.4</v>
      </c>
      <c r="J18" s="17">
        <f t="shared" si="0"/>
        <v>800</v>
      </c>
      <c r="K18" s="27">
        <f t="shared" si="1"/>
        <v>1.4306748466257668</v>
      </c>
      <c r="L18" s="22">
        <f t="shared" si="2"/>
        <v>-5.3834355828220849E-4</v>
      </c>
      <c r="M18" s="9" t="s">
        <v>55</v>
      </c>
    </row>
    <row r="19" spans="1:13" x14ac:dyDescent="0.25">
      <c r="A19" s="4" t="s">
        <v>39</v>
      </c>
      <c r="B19" s="4" t="s">
        <v>40</v>
      </c>
      <c r="C19" s="23">
        <v>50</v>
      </c>
      <c r="D19" s="23">
        <v>56</v>
      </c>
      <c r="E19" s="23" t="s">
        <v>32</v>
      </c>
      <c r="F19" s="24">
        <v>103.23</v>
      </c>
      <c r="G19" s="24"/>
      <c r="H19" s="24">
        <v>148.38999999999999</v>
      </c>
      <c r="I19" s="24">
        <v>63.23</v>
      </c>
      <c r="J19" s="23">
        <f t="shared" si="0"/>
        <v>2800</v>
      </c>
      <c r="K19" s="25">
        <f t="shared" si="1"/>
        <v>-0.88573959255978796</v>
      </c>
      <c r="L19" s="26">
        <f t="shared" si="2"/>
        <v>6.7347842591420997E-4</v>
      </c>
      <c r="M19" s="10" t="s">
        <v>56</v>
      </c>
    </row>
    <row r="20" spans="1:13" x14ac:dyDescent="0.25">
      <c r="A20" s="4" t="s">
        <v>39</v>
      </c>
      <c r="B20" s="4" t="s">
        <v>40</v>
      </c>
      <c r="C20" s="23">
        <v>100</v>
      </c>
      <c r="D20" s="23">
        <v>56</v>
      </c>
      <c r="E20" s="23" t="s">
        <v>32</v>
      </c>
      <c r="F20" s="24">
        <v>103.23</v>
      </c>
      <c r="G20" s="24"/>
      <c r="H20" s="24">
        <v>148.38999999999999</v>
      </c>
      <c r="I20" s="24">
        <v>108.39</v>
      </c>
      <c r="J20" s="23">
        <f t="shared" si="0"/>
        <v>5600</v>
      </c>
      <c r="K20" s="25">
        <f t="shared" si="1"/>
        <v>0.11426040744021254</v>
      </c>
      <c r="L20" s="26">
        <f t="shared" si="2"/>
        <v>1.5816778438567633E-4</v>
      </c>
      <c r="M20" s="10" t="s">
        <v>56</v>
      </c>
    </row>
    <row r="21" spans="1:13" x14ac:dyDescent="0.25">
      <c r="A21" t="s">
        <v>9</v>
      </c>
      <c r="B21" t="s">
        <v>10</v>
      </c>
      <c r="C21" s="17">
        <v>100</v>
      </c>
      <c r="D21" s="17">
        <v>21</v>
      </c>
      <c r="E21" s="17" t="s">
        <v>32</v>
      </c>
      <c r="F21" s="18">
        <v>115.33</v>
      </c>
      <c r="G21" s="18"/>
      <c r="H21" s="18">
        <v>126.63</v>
      </c>
      <c r="I21" s="18">
        <v>102.51</v>
      </c>
      <c r="J21" s="17">
        <f t="shared" si="0"/>
        <v>2100</v>
      </c>
      <c r="K21" s="27">
        <f t="shared" si="1"/>
        <v>-1.1345132743362829</v>
      </c>
      <c r="L21" s="22">
        <f t="shared" si="2"/>
        <v>1.0164348925410869E-3</v>
      </c>
      <c r="M21" s="9" t="s">
        <v>57</v>
      </c>
    </row>
    <row r="22" spans="1:13" x14ac:dyDescent="0.25">
      <c r="A22" t="s">
        <v>9</v>
      </c>
      <c r="B22" t="s">
        <v>10</v>
      </c>
      <c r="C22" s="17">
        <v>200</v>
      </c>
      <c r="D22" s="17">
        <v>21</v>
      </c>
      <c r="E22" s="17" t="s">
        <v>32</v>
      </c>
      <c r="F22" s="18">
        <v>115.33</v>
      </c>
      <c r="G22" s="18"/>
      <c r="H22" s="18">
        <v>126.63</v>
      </c>
      <c r="I22" s="18">
        <v>128.13999999999999</v>
      </c>
      <c r="J22" s="17">
        <f t="shared" si="0"/>
        <v>4200</v>
      </c>
      <c r="K22" s="27">
        <f t="shared" si="1"/>
        <v>1.1336283185840701</v>
      </c>
      <c r="L22" s="22">
        <f t="shared" si="2"/>
        <v>-3.1816266329540502E-5</v>
      </c>
      <c r="M22" s="9" t="s">
        <v>57</v>
      </c>
    </row>
    <row r="23" spans="1:13" x14ac:dyDescent="0.25">
      <c r="A23" t="s">
        <v>9</v>
      </c>
      <c r="B23" t="s">
        <v>16</v>
      </c>
      <c r="C23" s="17">
        <v>100</v>
      </c>
      <c r="D23" s="17">
        <v>15</v>
      </c>
      <c r="E23" s="17" t="s">
        <v>32</v>
      </c>
      <c r="F23" s="18">
        <v>41.42</v>
      </c>
      <c r="G23" s="18">
        <v>46.57</v>
      </c>
      <c r="H23" s="18">
        <v>94.78</v>
      </c>
      <c r="I23" s="18">
        <v>65.69</v>
      </c>
      <c r="J23" s="17">
        <f t="shared" si="0"/>
        <v>1500</v>
      </c>
      <c r="K23" s="21">
        <f t="shared" si="1"/>
        <v>0.45483508245877052</v>
      </c>
      <c r="L23" s="22">
        <f t="shared" si="2"/>
        <v>3.6344327836081961E-4</v>
      </c>
      <c r="M23" t="s">
        <v>58</v>
      </c>
    </row>
    <row r="24" spans="1:13" x14ac:dyDescent="0.25">
      <c r="A24" t="s">
        <v>9</v>
      </c>
      <c r="B24" t="s">
        <v>10</v>
      </c>
      <c r="C24" s="17">
        <v>45</v>
      </c>
      <c r="D24" s="17">
        <v>56</v>
      </c>
      <c r="E24" s="17" t="s">
        <v>32</v>
      </c>
      <c r="F24" s="18">
        <v>6.15</v>
      </c>
      <c r="G24" s="18"/>
      <c r="H24" s="18">
        <v>30.94</v>
      </c>
      <c r="I24" s="18">
        <v>10.45</v>
      </c>
      <c r="J24" s="17">
        <f t="shared" si="0"/>
        <v>2520</v>
      </c>
      <c r="K24" s="27">
        <f t="shared" si="1"/>
        <v>0.17345703912868088</v>
      </c>
      <c r="L24" s="22">
        <f t="shared" si="2"/>
        <v>3.2799323844099964E-4</v>
      </c>
      <c r="M24" s="9" t="s">
        <v>59</v>
      </c>
    </row>
    <row r="25" spans="1:13" x14ac:dyDescent="0.25">
      <c r="A25" s="4" t="s">
        <v>9</v>
      </c>
      <c r="B25" s="4" t="s">
        <v>30</v>
      </c>
      <c r="C25" s="23">
        <v>200</v>
      </c>
      <c r="D25" s="23">
        <v>35</v>
      </c>
      <c r="E25" s="23" t="s">
        <v>32</v>
      </c>
      <c r="F25" s="24">
        <v>57</v>
      </c>
      <c r="G25" s="24"/>
      <c r="H25" s="24">
        <v>64</v>
      </c>
      <c r="I25" s="24">
        <v>63</v>
      </c>
      <c r="J25" s="23">
        <f t="shared" si="0"/>
        <v>7000</v>
      </c>
      <c r="K25" s="25">
        <f t="shared" si="1"/>
        <v>0.8571428571428571</v>
      </c>
      <c r="L25" s="26">
        <f t="shared" si="2"/>
        <v>2.0408163265306129E-5</v>
      </c>
      <c r="M25" s="4" t="s">
        <v>60</v>
      </c>
    </row>
    <row r="26" spans="1:13" x14ac:dyDescent="0.25">
      <c r="A26" t="s">
        <v>15</v>
      </c>
      <c r="B26" t="s">
        <v>16</v>
      </c>
      <c r="C26" s="17">
        <v>86</v>
      </c>
      <c r="D26" s="17">
        <v>42</v>
      </c>
      <c r="E26" s="17" t="s">
        <v>32</v>
      </c>
      <c r="F26" s="18">
        <v>96.67</v>
      </c>
      <c r="G26" s="18"/>
      <c r="H26" s="18">
        <v>268.33</v>
      </c>
      <c r="I26" s="18">
        <v>248.33</v>
      </c>
      <c r="J26" s="17">
        <f t="shared" si="0"/>
        <v>3612</v>
      </c>
      <c r="K26" s="21">
        <f t="shared" si="1"/>
        <v>0.88349062099499043</v>
      </c>
      <c r="L26" s="22">
        <f t="shared" si="2"/>
        <v>3.2256195737821036E-5</v>
      </c>
      <c r="M26" t="s">
        <v>61</v>
      </c>
    </row>
    <row r="27" spans="1:13" x14ac:dyDescent="0.25">
      <c r="A27" s="5" t="s">
        <v>15</v>
      </c>
      <c r="B27" s="5" t="s">
        <v>38</v>
      </c>
      <c r="C27" s="28">
        <v>86</v>
      </c>
      <c r="D27" s="28">
        <v>42</v>
      </c>
      <c r="E27" s="28" t="s">
        <v>32</v>
      </c>
      <c r="F27" s="29">
        <v>96.67</v>
      </c>
      <c r="G27" s="29"/>
      <c r="H27" s="29">
        <v>268.33</v>
      </c>
      <c r="I27" s="29">
        <v>197.55</v>
      </c>
      <c r="J27" s="28">
        <f t="shared" si="0"/>
        <v>3612</v>
      </c>
      <c r="K27" s="30">
        <f t="shared" si="1"/>
        <v>0.58767330770127013</v>
      </c>
      <c r="L27" s="31">
        <f t="shared" si="2"/>
        <v>1.1415467671614892E-4</v>
      </c>
      <c r="M27" s="5" t="s">
        <v>61</v>
      </c>
    </row>
    <row r="28" spans="1:13" x14ac:dyDescent="0.25">
      <c r="A28" t="s">
        <v>9</v>
      </c>
      <c r="B28" t="s">
        <v>10</v>
      </c>
      <c r="C28" s="17">
        <v>22.8</v>
      </c>
      <c r="D28" s="17">
        <v>28</v>
      </c>
      <c r="E28" s="17" t="s">
        <v>32</v>
      </c>
      <c r="F28" s="18">
        <v>113.89</v>
      </c>
      <c r="G28" s="18"/>
      <c r="H28" s="18">
        <v>268.06</v>
      </c>
      <c r="I28" s="18">
        <v>173.61</v>
      </c>
      <c r="J28" s="17">
        <f t="shared" si="0"/>
        <v>638.4</v>
      </c>
      <c r="K28" s="21">
        <f t="shared" si="1"/>
        <v>0.3873645975222158</v>
      </c>
      <c r="L28" s="22">
        <f t="shared" si="2"/>
        <v>9.5964192117447417E-4</v>
      </c>
      <c r="M28" t="s">
        <v>62</v>
      </c>
    </row>
    <row r="29" spans="1:13" x14ac:dyDescent="0.25">
      <c r="A29" t="s">
        <v>15</v>
      </c>
      <c r="B29" t="s">
        <v>10</v>
      </c>
      <c r="C29" s="17">
        <v>300</v>
      </c>
      <c r="D29" s="17">
        <v>3</v>
      </c>
      <c r="E29" s="17" t="s">
        <v>32</v>
      </c>
      <c r="F29" s="18">
        <v>68.09</v>
      </c>
      <c r="G29" s="18"/>
      <c r="H29" s="18">
        <v>179.88</v>
      </c>
      <c r="I29" s="18">
        <v>79.27</v>
      </c>
      <c r="J29" s="17">
        <f t="shared" si="0"/>
        <v>900</v>
      </c>
      <c r="K29" s="21">
        <f t="shared" si="1"/>
        <v>0.10000894534394841</v>
      </c>
      <c r="L29" s="22">
        <f t="shared" si="2"/>
        <v>9.9999006072894626E-4</v>
      </c>
      <c r="M29" t="s">
        <v>63</v>
      </c>
    </row>
    <row r="30" spans="1:13" x14ac:dyDescent="0.25">
      <c r="A30" t="s">
        <v>15</v>
      </c>
      <c r="B30" t="s">
        <v>16</v>
      </c>
      <c r="C30" s="17">
        <v>100</v>
      </c>
      <c r="D30" s="17">
        <v>35</v>
      </c>
      <c r="E30" s="17" t="s">
        <v>32</v>
      </c>
      <c r="F30" s="18">
        <v>124.35</v>
      </c>
      <c r="G30" s="18"/>
      <c r="H30" s="18">
        <v>466.68</v>
      </c>
      <c r="I30" s="18">
        <v>342.23</v>
      </c>
      <c r="J30" s="17">
        <f t="shared" si="0"/>
        <v>3500</v>
      </c>
      <c r="K30" s="21">
        <f t="shared" si="1"/>
        <v>0.63646189349458127</v>
      </c>
      <c r="L30" s="22">
        <f t="shared" si="2"/>
        <v>1.0386803043011964E-4</v>
      </c>
      <c r="M30" t="s">
        <v>64</v>
      </c>
    </row>
    <row r="31" spans="1:13" x14ac:dyDescent="0.25">
      <c r="A31" t="s">
        <v>15</v>
      </c>
      <c r="B31" t="s">
        <v>16</v>
      </c>
      <c r="C31" s="17">
        <v>100</v>
      </c>
      <c r="D31" s="17">
        <v>35</v>
      </c>
      <c r="E31" s="17" t="s">
        <v>32</v>
      </c>
      <c r="F31" s="18">
        <v>150.05000000000001</v>
      </c>
      <c r="G31" s="18"/>
      <c r="H31" s="18">
        <v>308.14999999999998</v>
      </c>
      <c r="I31" s="18">
        <v>253.98</v>
      </c>
      <c r="J31" s="17">
        <f t="shared" si="0"/>
        <v>3500</v>
      </c>
      <c r="K31" s="21">
        <f t="shared" si="1"/>
        <v>0.65736875395319416</v>
      </c>
      <c r="L31" s="22">
        <f t="shared" si="2"/>
        <v>9.7894641727658814E-5</v>
      </c>
      <c r="M31" t="s">
        <v>64</v>
      </c>
    </row>
    <row r="32" spans="1:13" x14ac:dyDescent="0.25">
      <c r="A32" t="s">
        <v>9</v>
      </c>
      <c r="B32" t="s">
        <v>10</v>
      </c>
      <c r="C32" s="17">
        <v>100</v>
      </c>
      <c r="D32" s="17">
        <v>21</v>
      </c>
      <c r="E32" s="17" t="s">
        <v>32</v>
      </c>
      <c r="F32" s="18">
        <v>64.73</v>
      </c>
      <c r="G32" s="18"/>
      <c r="H32" s="18">
        <v>111.41</v>
      </c>
      <c r="I32" s="18">
        <v>48.55</v>
      </c>
      <c r="J32" s="17">
        <f t="shared" si="0"/>
        <v>2100</v>
      </c>
      <c r="K32" s="21">
        <f t="shared" si="1"/>
        <v>-0.34661525278491878</v>
      </c>
      <c r="L32" s="22">
        <f t="shared" si="2"/>
        <v>6.4124535846900885E-4</v>
      </c>
      <c r="M32" t="s">
        <v>65</v>
      </c>
    </row>
    <row r="33" spans="1:13" x14ac:dyDescent="0.25">
      <c r="A33" t="s">
        <v>9</v>
      </c>
      <c r="B33" t="s">
        <v>10</v>
      </c>
      <c r="C33" s="17">
        <v>100</v>
      </c>
      <c r="D33" s="17">
        <v>33</v>
      </c>
      <c r="E33" s="17" t="s">
        <v>32</v>
      </c>
      <c r="F33" s="18">
        <v>59.13</v>
      </c>
      <c r="G33" s="18"/>
      <c r="H33" s="18">
        <v>101.45</v>
      </c>
      <c r="I33" s="18">
        <v>51.04</v>
      </c>
      <c r="J33" s="17">
        <f t="shared" si="0"/>
        <v>3300</v>
      </c>
      <c r="K33" s="21">
        <f t="shared" si="1"/>
        <v>-0.19116257088846889</v>
      </c>
      <c r="L33" s="22">
        <f t="shared" si="2"/>
        <v>3.6095835481468749E-4</v>
      </c>
      <c r="M33" t="s">
        <v>65</v>
      </c>
    </row>
    <row r="34" spans="1:13" x14ac:dyDescent="0.25">
      <c r="A34" t="s">
        <v>15</v>
      </c>
      <c r="B34" t="s">
        <v>10</v>
      </c>
      <c r="C34" s="17">
        <v>100</v>
      </c>
      <c r="D34" s="17">
        <v>3</v>
      </c>
      <c r="E34" s="17" t="s">
        <v>32</v>
      </c>
      <c r="F34" s="18">
        <v>54.5</v>
      </c>
      <c r="G34" s="18"/>
      <c r="H34" s="18">
        <v>120.3</v>
      </c>
      <c r="I34" s="18">
        <v>60.5</v>
      </c>
      <c r="J34" s="17">
        <f t="shared" si="0"/>
        <v>300</v>
      </c>
      <c r="K34" s="27">
        <f t="shared" si="1"/>
        <v>9.1185410334346503E-2</v>
      </c>
      <c r="L34" s="22">
        <f t="shared" si="2"/>
        <v>3.0293819655521784E-3</v>
      </c>
      <c r="M34" s="9" t="s">
        <v>66</v>
      </c>
    </row>
    <row r="35" spans="1:13" x14ac:dyDescent="0.25">
      <c r="A35" t="s">
        <v>15</v>
      </c>
      <c r="B35" t="s">
        <v>10</v>
      </c>
      <c r="C35" s="17">
        <v>10</v>
      </c>
      <c r="D35" s="17">
        <v>42</v>
      </c>
      <c r="E35" s="17" t="s">
        <v>32</v>
      </c>
      <c r="F35" s="18">
        <v>21.37</v>
      </c>
      <c r="G35" s="18"/>
      <c r="H35" s="18">
        <v>40.32</v>
      </c>
      <c r="I35" s="18">
        <v>39.19</v>
      </c>
      <c r="J35" s="17">
        <f t="shared" si="0"/>
        <v>420</v>
      </c>
      <c r="K35" s="21">
        <f t="shared" si="1"/>
        <v>0.94036939313984158</v>
      </c>
      <c r="L35" s="22">
        <f t="shared" si="2"/>
        <v>1.4197763538132958E-4</v>
      </c>
      <c r="M35" t="s">
        <v>67</v>
      </c>
    </row>
    <row r="36" spans="1:13" x14ac:dyDescent="0.25">
      <c r="A36" t="s">
        <v>15</v>
      </c>
      <c r="B36" t="s">
        <v>10</v>
      </c>
      <c r="C36" s="17">
        <v>20</v>
      </c>
      <c r="D36" s="17">
        <v>42</v>
      </c>
      <c r="E36" s="17" t="s">
        <v>32</v>
      </c>
      <c r="F36" s="18">
        <v>21.37</v>
      </c>
      <c r="G36" s="18"/>
      <c r="H36" s="18">
        <v>40.32</v>
      </c>
      <c r="I36" s="18">
        <v>31.46</v>
      </c>
      <c r="J36" s="17">
        <f t="shared" si="0"/>
        <v>840</v>
      </c>
      <c r="K36" s="21">
        <f t="shared" si="1"/>
        <v>0.53245382585751977</v>
      </c>
      <c r="L36" s="22">
        <f t="shared" si="2"/>
        <v>5.5660258826485741E-4</v>
      </c>
      <c r="M36" t="s">
        <v>67</v>
      </c>
    </row>
    <row r="37" spans="1:13" x14ac:dyDescent="0.25">
      <c r="A37" t="s">
        <v>15</v>
      </c>
      <c r="B37" t="s">
        <v>10</v>
      </c>
      <c r="C37" s="17">
        <v>63</v>
      </c>
      <c r="D37" s="17">
        <v>14</v>
      </c>
      <c r="E37" s="17" t="s">
        <v>32</v>
      </c>
      <c r="F37" s="18">
        <v>23.12</v>
      </c>
      <c r="G37" s="18"/>
      <c r="H37" s="18">
        <v>31.72</v>
      </c>
      <c r="I37" s="18">
        <v>26.88</v>
      </c>
      <c r="J37" s="17">
        <f t="shared" ref="J37:J69" si="3">C37*D37</f>
        <v>882</v>
      </c>
      <c r="K37" s="21">
        <f t="shared" si="1"/>
        <v>0.43720930232558125</v>
      </c>
      <c r="L37" s="22">
        <f t="shared" si="2"/>
        <v>6.380846912408376E-4</v>
      </c>
      <c r="M37" t="s">
        <v>68</v>
      </c>
    </row>
    <row r="38" spans="1:13" x14ac:dyDescent="0.25">
      <c r="A38" t="s">
        <v>9</v>
      </c>
      <c r="B38" t="s">
        <v>16</v>
      </c>
      <c r="C38" s="17">
        <v>75</v>
      </c>
      <c r="D38" s="17">
        <v>28</v>
      </c>
      <c r="E38" s="17" t="s">
        <v>32</v>
      </c>
      <c r="F38" s="18">
        <v>74.650000000000006</v>
      </c>
      <c r="G38" s="18">
        <v>72.81</v>
      </c>
      <c r="H38" s="18">
        <v>147.47</v>
      </c>
      <c r="I38" s="18">
        <v>87.55</v>
      </c>
      <c r="J38" s="17">
        <f t="shared" si="3"/>
        <v>2100</v>
      </c>
      <c r="K38" s="21">
        <f t="shared" si="1"/>
        <v>0.17714913485306225</v>
      </c>
      <c r="L38" s="22">
        <f t="shared" si="2"/>
        <v>3.918337453080656E-4</v>
      </c>
      <c r="M38" t="s">
        <v>69</v>
      </c>
    </row>
    <row r="39" spans="1:13" x14ac:dyDescent="0.25">
      <c r="A39" t="s">
        <v>9</v>
      </c>
      <c r="B39" t="s">
        <v>16</v>
      </c>
      <c r="C39" s="17">
        <v>100</v>
      </c>
      <c r="D39" s="17">
        <v>45</v>
      </c>
      <c r="E39" s="17" t="s">
        <v>32</v>
      </c>
      <c r="F39" s="18"/>
      <c r="G39" s="18"/>
      <c r="H39" s="18"/>
      <c r="I39" s="18"/>
      <c r="J39" s="17">
        <f t="shared" si="3"/>
        <v>4500</v>
      </c>
      <c r="K39" s="21"/>
      <c r="L39" s="22"/>
      <c r="M39" t="s">
        <v>70</v>
      </c>
    </row>
    <row r="40" spans="1:13" x14ac:dyDescent="0.25">
      <c r="A40" t="s">
        <v>9</v>
      </c>
      <c r="B40" t="s">
        <v>16</v>
      </c>
      <c r="C40" s="17">
        <v>100</v>
      </c>
      <c r="D40" s="17">
        <v>45</v>
      </c>
      <c r="E40" s="17" t="s">
        <v>32</v>
      </c>
      <c r="F40" s="18">
        <v>40.69</v>
      </c>
      <c r="G40" s="18">
        <v>43.33</v>
      </c>
      <c r="H40" s="18">
        <v>89.17</v>
      </c>
      <c r="I40" s="18">
        <v>66.94</v>
      </c>
      <c r="J40" s="17">
        <f t="shared" si="3"/>
        <v>4500</v>
      </c>
      <c r="K40" s="21">
        <f t="shared" ref="K40:K48" si="4">(I40-F40)/(H40-F40)</f>
        <v>0.54146039603960394</v>
      </c>
      <c r="L40" s="22">
        <f t="shared" ref="L40:L48" si="5">(1-K40)/J40</f>
        <v>1.018976897689769E-4</v>
      </c>
      <c r="M40" t="s">
        <v>71</v>
      </c>
    </row>
    <row r="41" spans="1:13" x14ac:dyDescent="0.25">
      <c r="A41" t="s">
        <v>9</v>
      </c>
      <c r="B41" t="s">
        <v>16</v>
      </c>
      <c r="C41" s="17">
        <v>100</v>
      </c>
      <c r="D41" s="17">
        <v>45</v>
      </c>
      <c r="E41" s="17" t="s">
        <v>32</v>
      </c>
      <c r="F41" s="18">
        <v>41.304347826086953</v>
      </c>
      <c r="G41" s="18">
        <v>43.478260869565219</v>
      </c>
      <c r="H41" s="18">
        <v>89.130434782608688</v>
      </c>
      <c r="I41" s="18">
        <v>67.391304347826093</v>
      </c>
      <c r="J41" s="17">
        <f t="shared" si="3"/>
        <v>4500</v>
      </c>
      <c r="K41" s="21">
        <f t="shared" si="4"/>
        <v>0.54545454545454575</v>
      </c>
      <c r="L41" s="22">
        <f t="shared" si="5"/>
        <v>1.0101010101010094E-4</v>
      </c>
      <c r="M41" t="s">
        <v>99</v>
      </c>
    </row>
    <row r="42" spans="1:13" x14ac:dyDescent="0.25">
      <c r="A42" t="s">
        <v>9</v>
      </c>
      <c r="B42" t="s">
        <v>10</v>
      </c>
      <c r="C42" s="17">
        <v>200</v>
      </c>
      <c r="D42" s="17">
        <v>21</v>
      </c>
      <c r="E42" s="17" t="s">
        <v>32</v>
      </c>
      <c r="F42" s="18">
        <v>39.369999999999997</v>
      </c>
      <c r="G42" s="18"/>
      <c r="H42" s="18">
        <v>475.59</v>
      </c>
      <c r="I42" s="18">
        <v>137.01</v>
      </c>
      <c r="J42" s="17">
        <f t="shared" si="3"/>
        <v>4200</v>
      </c>
      <c r="K42" s="27">
        <f t="shared" si="4"/>
        <v>0.22383201137040942</v>
      </c>
      <c r="L42" s="22">
        <f t="shared" si="5"/>
        <v>1.8480190205466443E-4</v>
      </c>
      <c r="M42" s="9" t="s">
        <v>72</v>
      </c>
    </row>
    <row r="43" spans="1:13" x14ac:dyDescent="0.25">
      <c r="A43" s="6" t="s">
        <v>9</v>
      </c>
      <c r="B43" s="6" t="s">
        <v>19</v>
      </c>
      <c r="C43" s="32">
        <v>50</v>
      </c>
      <c r="D43" s="32">
        <v>21</v>
      </c>
      <c r="E43" s="32" t="s">
        <v>32</v>
      </c>
      <c r="F43" s="33">
        <v>39.369999999999997</v>
      </c>
      <c r="G43" s="33"/>
      <c r="H43" s="33">
        <v>475.59</v>
      </c>
      <c r="I43" s="33">
        <v>212.6</v>
      </c>
      <c r="J43" s="32">
        <f t="shared" si="3"/>
        <v>1050</v>
      </c>
      <c r="K43" s="34">
        <f t="shared" si="4"/>
        <v>0.39711613406079499</v>
      </c>
      <c r="L43" s="35">
        <f t="shared" si="5"/>
        <v>5.7417511041829052E-4</v>
      </c>
      <c r="M43" s="11" t="s">
        <v>72</v>
      </c>
    </row>
    <row r="44" spans="1:13" x14ac:dyDescent="0.25">
      <c r="A44" s="6" t="s">
        <v>9</v>
      </c>
      <c r="B44" s="6" t="s">
        <v>19</v>
      </c>
      <c r="C44" s="32">
        <v>100</v>
      </c>
      <c r="D44" s="32">
        <v>21</v>
      </c>
      <c r="E44" s="32" t="s">
        <v>32</v>
      </c>
      <c r="F44" s="33">
        <v>39.369999999999997</v>
      </c>
      <c r="G44" s="33"/>
      <c r="H44" s="33">
        <v>475.59</v>
      </c>
      <c r="I44" s="33">
        <v>188.98</v>
      </c>
      <c r="J44" s="32">
        <f t="shared" si="3"/>
        <v>2100</v>
      </c>
      <c r="K44" s="34">
        <f t="shared" si="4"/>
        <v>0.34296914400990325</v>
      </c>
      <c r="L44" s="35">
        <f t="shared" si="5"/>
        <v>3.1287183618576038E-4</v>
      </c>
      <c r="M44" s="11" t="s">
        <v>72</v>
      </c>
    </row>
    <row r="45" spans="1:13" x14ac:dyDescent="0.25">
      <c r="A45" t="s">
        <v>15</v>
      </c>
      <c r="B45" t="s">
        <v>16</v>
      </c>
      <c r="C45" s="17">
        <v>100</v>
      </c>
      <c r="D45" s="17">
        <v>30</v>
      </c>
      <c r="E45" s="17" t="s">
        <v>32</v>
      </c>
      <c r="F45" s="18">
        <v>103.86</v>
      </c>
      <c r="G45" s="18"/>
      <c r="H45" s="18">
        <v>172.71</v>
      </c>
      <c r="I45" s="18">
        <v>161.84</v>
      </c>
      <c r="J45" s="17">
        <f t="shared" si="3"/>
        <v>3000</v>
      </c>
      <c r="K45" s="21">
        <f t="shared" si="4"/>
        <v>0.84212055192447344</v>
      </c>
      <c r="L45" s="22">
        <f t="shared" si="5"/>
        <v>5.2626482691842185E-5</v>
      </c>
      <c r="M45" t="s">
        <v>73</v>
      </c>
    </row>
    <row r="46" spans="1:13" x14ac:dyDescent="0.25">
      <c r="A46" t="s">
        <v>15</v>
      </c>
      <c r="B46" t="s">
        <v>16</v>
      </c>
      <c r="C46" s="17">
        <v>200</v>
      </c>
      <c r="D46" s="17">
        <v>30</v>
      </c>
      <c r="E46" s="17" t="s">
        <v>32</v>
      </c>
      <c r="F46" s="18">
        <v>103.86</v>
      </c>
      <c r="G46" s="18">
        <v>102.66</v>
      </c>
      <c r="H46" s="18">
        <v>172.71</v>
      </c>
      <c r="I46" s="18">
        <v>143.72</v>
      </c>
      <c r="J46" s="17">
        <f t="shared" si="3"/>
        <v>6000</v>
      </c>
      <c r="K46" s="21">
        <f t="shared" si="4"/>
        <v>0.57893972403776317</v>
      </c>
      <c r="L46" s="22">
        <f t="shared" si="5"/>
        <v>7.0176712660372799E-5</v>
      </c>
      <c r="M46" t="s">
        <v>73</v>
      </c>
    </row>
    <row r="47" spans="1:13" x14ac:dyDescent="0.25">
      <c r="A47" s="6" t="s">
        <v>15</v>
      </c>
      <c r="B47" s="6" t="s">
        <v>19</v>
      </c>
      <c r="C47" s="32">
        <v>100</v>
      </c>
      <c r="D47" s="32">
        <v>30</v>
      </c>
      <c r="E47" s="32" t="s">
        <v>32</v>
      </c>
      <c r="F47" s="33">
        <v>103.86</v>
      </c>
      <c r="G47" s="33"/>
      <c r="H47" s="33">
        <v>172.71</v>
      </c>
      <c r="I47" s="33">
        <v>131.63999999999999</v>
      </c>
      <c r="J47" s="32">
        <f t="shared" si="3"/>
        <v>3000</v>
      </c>
      <c r="K47" s="34">
        <f t="shared" si="4"/>
        <v>0.4034858387799562</v>
      </c>
      <c r="L47" s="35">
        <f t="shared" si="5"/>
        <v>1.9883805374001459E-4</v>
      </c>
      <c r="M47" s="6" t="s">
        <v>73</v>
      </c>
    </row>
    <row r="48" spans="1:13" x14ac:dyDescent="0.25">
      <c r="A48" s="6" t="s">
        <v>15</v>
      </c>
      <c r="B48" s="6" t="s">
        <v>19</v>
      </c>
      <c r="C48" s="32">
        <v>200</v>
      </c>
      <c r="D48" s="32">
        <v>30</v>
      </c>
      <c r="E48" s="32" t="s">
        <v>32</v>
      </c>
      <c r="F48" s="33">
        <v>103.86</v>
      </c>
      <c r="G48" s="33">
        <v>101.45</v>
      </c>
      <c r="H48" s="33">
        <v>172.71</v>
      </c>
      <c r="I48" s="33">
        <v>117.15</v>
      </c>
      <c r="J48" s="32">
        <f t="shared" si="3"/>
        <v>6000</v>
      </c>
      <c r="K48" s="34">
        <f t="shared" si="4"/>
        <v>0.19302832244008722</v>
      </c>
      <c r="L48" s="35">
        <f t="shared" si="5"/>
        <v>1.3449527959331879E-4</v>
      </c>
      <c r="M48" s="6" t="s">
        <v>73</v>
      </c>
    </row>
    <row r="49" spans="1:13" x14ac:dyDescent="0.25">
      <c r="A49" s="4" t="s">
        <v>9</v>
      </c>
      <c r="B49" s="4" t="s">
        <v>29</v>
      </c>
      <c r="C49" s="23">
        <v>400</v>
      </c>
      <c r="D49" s="23">
        <v>49</v>
      </c>
      <c r="E49" s="23" t="s">
        <v>32</v>
      </c>
      <c r="F49" s="24"/>
      <c r="G49" s="24"/>
      <c r="H49" s="24"/>
      <c r="I49" s="24"/>
      <c r="J49" s="23">
        <f t="shared" si="3"/>
        <v>19600</v>
      </c>
      <c r="K49" s="25"/>
      <c r="L49" s="26"/>
      <c r="M49" s="4" t="s">
        <v>74</v>
      </c>
    </row>
    <row r="50" spans="1:13" x14ac:dyDescent="0.25">
      <c r="A50" s="4" t="s">
        <v>9</v>
      </c>
      <c r="B50" s="4" t="s">
        <v>29</v>
      </c>
      <c r="C50" s="23">
        <v>400</v>
      </c>
      <c r="D50" s="23">
        <v>98</v>
      </c>
      <c r="E50" s="23" t="s">
        <v>32</v>
      </c>
      <c r="F50" s="24"/>
      <c r="G50" s="24"/>
      <c r="H50" s="24"/>
      <c r="I50" s="24"/>
      <c r="J50" s="23">
        <f t="shared" si="3"/>
        <v>39200</v>
      </c>
      <c r="K50" s="25"/>
      <c r="L50" s="26"/>
      <c r="M50" s="4" t="s">
        <v>74</v>
      </c>
    </row>
    <row r="51" spans="1:13" x14ac:dyDescent="0.25">
      <c r="A51" t="s">
        <v>9</v>
      </c>
      <c r="B51" t="s">
        <v>16</v>
      </c>
      <c r="C51" s="17">
        <v>100</v>
      </c>
      <c r="D51" s="17">
        <v>14</v>
      </c>
      <c r="E51" s="17" t="s">
        <v>32</v>
      </c>
      <c r="F51" s="18">
        <v>86.62</v>
      </c>
      <c r="G51" s="18">
        <v>94.25</v>
      </c>
      <c r="H51" s="18">
        <v>209</v>
      </c>
      <c r="I51" s="18">
        <v>125.5</v>
      </c>
      <c r="J51" s="17">
        <f t="shared" si="3"/>
        <v>1400</v>
      </c>
      <c r="K51" s="21">
        <f t="shared" ref="K51:K69" si="6">(I51-F51)/(H51-F51)</f>
        <v>0.31769897042000322</v>
      </c>
      <c r="L51" s="22">
        <f t="shared" ref="L51:L69" si="7">(1-K51)/J51</f>
        <v>4.8735787827142624E-4</v>
      </c>
      <c r="M51" t="s">
        <v>75</v>
      </c>
    </row>
    <row r="52" spans="1:13" x14ac:dyDescent="0.25">
      <c r="A52" s="4" t="s">
        <v>15</v>
      </c>
      <c r="B52" s="7" t="s">
        <v>33</v>
      </c>
      <c r="C52" s="23">
        <v>25</v>
      </c>
      <c r="D52" s="23">
        <v>2</v>
      </c>
      <c r="E52" s="23" t="s">
        <v>32</v>
      </c>
      <c r="F52" s="24">
        <v>170.49180327868851</v>
      </c>
      <c r="G52" s="24"/>
      <c r="H52" s="24">
        <v>455.73770491803276</v>
      </c>
      <c r="I52" s="24">
        <v>229.50819672131146</v>
      </c>
      <c r="J52" s="23">
        <f t="shared" si="3"/>
        <v>50</v>
      </c>
      <c r="K52" s="25">
        <f t="shared" si="6"/>
        <v>0.20689655172413796</v>
      </c>
      <c r="L52" s="26">
        <f t="shared" si="7"/>
        <v>1.5862068965517243E-2</v>
      </c>
      <c r="M52" s="4" t="s">
        <v>76</v>
      </c>
    </row>
    <row r="53" spans="1:13" x14ac:dyDescent="0.25">
      <c r="A53" t="s">
        <v>15</v>
      </c>
      <c r="B53" t="s">
        <v>16</v>
      </c>
      <c r="C53" s="17">
        <v>25</v>
      </c>
      <c r="D53" s="17">
        <v>2</v>
      </c>
      <c r="E53" s="17" t="s">
        <v>32</v>
      </c>
      <c r="F53" s="18">
        <v>170.49180327868851</v>
      </c>
      <c r="G53" s="18"/>
      <c r="H53" s="18">
        <v>455.73770491803276</v>
      </c>
      <c r="I53" s="18">
        <v>249.18</v>
      </c>
      <c r="J53" s="17">
        <f t="shared" si="3"/>
        <v>50</v>
      </c>
      <c r="K53" s="21">
        <f t="shared" si="6"/>
        <v>0.27586091954022995</v>
      </c>
      <c r="L53" s="22">
        <f t="shared" si="7"/>
        <v>1.4482781609195401E-2</v>
      </c>
      <c r="M53" t="s">
        <v>76</v>
      </c>
    </row>
    <row r="54" spans="1:13" x14ac:dyDescent="0.25">
      <c r="A54" t="s">
        <v>15</v>
      </c>
      <c r="B54" t="s">
        <v>20</v>
      </c>
      <c r="C54" s="17">
        <v>10</v>
      </c>
      <c r="D54" s="17">
        <v>30</v>
      </c>
      <c r="E54" s="17" t="s">
        <v>32</v>
      </c>
      <c r="F54" s="18">
        <v>33.380000000000003</v>
      </c>
      <c r="G54" s="18"/>
      <c r="H54" s="18">
        <v>56.98</v>
      </c>
      <c r="I54" s="18">
        <v>59.28</v>
      </c>
      <c r="J54" s="17">
        <f t="shared" si="3"/>
        <v>300</v>
      </c>
      <c r="K54" s="27">
        <f t="shared" si="6"/>
        <v>1.0974576271186443</v>
      </c>
      <c r="L54" s="22">
        <f t="shared" si="7"/>
        <v>-3.2485875706214748E-4</v>
      </c>
      <c r="M54" t="s">
        <v>77</v>
      </c>
    </row>
    <row r="55" spans="1:13" x14ac:dyDescent="0.25">
      <c r="A55" s="6" t="s">
        <v>15</v>
      </c>
      <c r="B55" s="6" t="s">
        <v>19</v>
      </c>
      <c r="C55" s="32">
        <v>1</v>
      </c>
      <c r="D55" s="32">
        <v>30</v>
      </c>
      <c r="E55" s="32" t="s">
        <v>32</v>
      </c>
      <c r="F55" s="33">
        <v>33.380000000000003</v>
      </c>
      <c r="G55" s="33"/>
      <c r="H55" s="33">
        <v>56.98</v>
      </c>
      <c r="I55" s="33">
        <v>57.55</v>
      </c>
      <c r="J55" s="32">
        <f t="shared" si="3"/>
        <v>30</v>
      </c>
      <c r="K55" s="34">
        <f t="shared" si="6"/>
        <v>1.0241525423728814</v>
      </c>
      <c r="L55" s="35">
        <f t="shared" si="7"/>
        <v>-8.0508474576271489E-4</v>
      </c>
      <c r="M55" s="6" t="s">
        <v>77</v>
      </c>
    </row>
    <row r="56" spans="1:13" x14ac:dyDescent="0.25">
      <c r="A56" s="6" t="s">
        <v>15</v>
      </c>
      <c r="B56" s="6" t="s">
        <v>43</v>
      </c>
      <c r="C56" s="32">
        <v>1</v>
      </c>
      <c r="D56" s="32">
        <v>30</v>
      </c>
      <c r="E56" s="32" t="s">
        <v>32</v>
      </c>
      <c r="F56" s="33">
        <v>33.380000000000003</v>
      </c>
      <c r="G56" s="33"/>
      <c r="H56" s="33">
        <v>56.98</v>
      </c>
      <c r="I56" s="33">
        <v>48.35</v>
      </c>
      <c r="J56" s="32">
        <f t="shared" si="3"/>
        <v>30</v>
      </c>
      <c r="K56" s="34">
        <f t="shared" si="6"/>
        <v>0.63432203389830522</v>
      </c>
      <c r="L56" s="35">
        <f t="shared" si="7"/>
        <v>1.218926553672316E-2</v>
      </c>
      <c r="M56" s="6" t="s">
        <v>77</v>
      </c>
    </row>
    <row r="57" spans="1:13" x14ac:dyDescent="0.25">
      <c r="A57" s="6" t="s">
        <v>42</v>
      </c>
      <c r="B57" s="6" t="s">
        <v>19</v>
      </c>
      <c r="C57" s="32">
        <v>20</v>
      </c>
      <c r="D57" s="32">
        <v>1</v>
      </c>
      <c r="E57" s="32" t="s">
        <v>32</v>
      </c>
      <c r="F57" s="33">
        <v>17</v>
      </c>
      <c r="G57" s="33"/>
      <c r="H57" s="33">
        <v>1107.54</v>
      </c>
      <c r="I57" s="33">
        <v>540.98</v>
      </c>
      <c r="J57" s="32">
        <f t="shared" si="3"/>
        <v>20</v>
      </c>
      <c r="K57" s="34">
        <f t="shared" si="6"/>
        <v>0.4804775615749996</v>
      </c>
      <c r="L57" s="35">
        <f t="shared" si="7"/>
        <v>2.5976121921250019E-2</v>
      </c>
      <c r="M57" s="6" t="s">
        <v>78</v>
      </c>
    </row>
    <row r="58" spans="1:13" x14ac:dyDescent="0.25">
      <c r="A58" t="s">
        <v>15</v>
      </c>
      <c r="B58" t="s">
        <v>16</v>
      </c>
      <c r="C58" s="17">
        <v>20</v>
      </c>
      <c r="D58" s="17">
        <v>56</v>
      </c>
      <c r="E58" s="17" t="s">
        <v>32</v>
      </c>
      <c r="F58" s="18">
        <v>86.15</v>
      </c>
      <c r="G58" s="18"/>
      <c r="H58" s="18">
        <v>252.31</v>
      </c>
      <c r="I58" s="18">
        <v>209.23</v>
      </c>
      <c r="J58" s="17">
        <f t="shared" si="3"/>
        <v>1120</v>
      </c>
      <c r="K58" s="21">
        <f t="shared" si="6"/>
        <v>0.74073182474723154</v>
      </c>
      <c r="L58" s="22">
        <f t="shared" si="7"/>
        <v>2.3148944218997185E-4</v>
      </c>
      <c r="M58" t="s">
        <v>79</v>
      </c>
    </row>
    <row r="59" spans="1:13" x14ac:dyDescent="0.25">
      <c r="A59" t="s">
        <v>15</v>
      </c>
      <c r="B59" t="s">
        <v>20</v>
      </c>
      <c r="C59" s="17">
        <v>100</v>
      </c>
      <c r="D59" s="17">
        <v>7</v>
      </c>
      <c r="E59" s="17" t="s">
        <v>32</v>
      </c>
      <c r="F59" s="18">
        <v>134.15</v>
      </c>
      <c r="G59" s="18"/>
      <c r="H59" s="18">
        <v>198.77</v>
      </c>
      <c r="I59" s="18">
        <v>175.66</v>
      </c>
      <c r="J59" s="17">
        <f t="shared" si="3"/>
        <v>700</v>
      </c>
      <c r="K59" s="21">
        <f t="shared" si="6"/>
        <v>0.6423707830393065</v>
      </c>
      <c r="L59" s="22">
        <f t="shared" si="7"/>
        <v>5.1089888137241925E-4</v>
      </c>
      <c r="M59" t="s">
        <v>80</v>
      </c>
    </row>
    <row r="60" spans="1:13" x14ac:dyDescent="0.25">
      <c r="A60" s="8" t="s">
        <v>15</v>
      </c>
      <c r="B60" s="8" t="s">
        <v>21</v>
      </c>
      <c r="C60" s="36">
        <v>50</v>
      </c>
      <c r="D60" s="36">
        <v>7</v>
      </c>
      <c r="E60" s="36" t="s">
        <v>32</v>
      </c>
      <c r="F60" s="37">
        <v>134.15</v>
      </c>
      <c r="G60" s="37"/>
      <c r="H60" s="37">
        <v>198.77</v>
      </c>
      <c r="I60" s="37">
        <v>180.38</v>
      </c>
      <c r="J60" s="36">
        <f t="shared" si="3"/>
        <v>350</v>
      </c>
      <c r="K60" s="38">
        <f t="shared" si="6"/>
        <v>0.71541318477251603</v>
      </c>
      <c r="L60" s="39">
        <f t="shared" si="7"/>
        <v>8.1310518636423996E-4</v>
      </c>
      <c r="M60" s="8" t="s">
        <v>80</v>
      </c>
    </row>
    <row r="61" spans="1:13" x14ac:dyDescent="0.25">
      <c r="A61" s="8" t="s">
        <v>15</v>
      </c>
      <c r="B61" s="8" t="s">
        <v>21</v>
      </c>
      <c r="C61" s="36">
        <v>100</v>
      </c>
      <c r="D61" s="36">
        <v>7</v>
      </c>
      <c r="E61" s="36" t="s">
        <v>32</v>
      </c>
      <c r="F61" s="37">
        <v>134.15</v>
      </c>
      <c r="G61" s="37"/>
      <c r="H61" s="37">
        <v>198.77</v>
      </c>
      <c r="I61" s="37">
        <v>162.44999999999999</v>
      </c>
      <c r="J61" s="36">
        <f t="shared" si="3"/>
        <v>700</v>
      </c>
      <c r="K61" s="38">
        <f t="shared" si="6"/>
        <v>0.43794490869699754</v>
      </c>
      <c r="L61" s="39">
        <f t="shared" si="7"/>
        <v>8.0293584471857499E-4</v>
      </c>
      <c r="M61" s="8" t="s">
        <v>80</v>
      </c>
    </row>
    <row r="62" spans="1:13" x14ac:dyDescent="0.25">
      <c r="A62" s="8" t="s">
        <v>15</v>
      </c>
      <c r="B62" s="8" t="s">
        <v>22</v>
      </c>
      <c r="C62" s="36">
        <v>50</v>
      </c>
      <c r="D62" s="36">
        <v>7</v>
      </c>
      <c r="E62" s="36" t="s">
        <v>32</v>
      </c>
      <c r="F62" s="37">
        <v>134.15</v>
      </c>
      <c r="G62" s="37"/>
      <c r="H62" s="37">
        <v>198.77</v>
      </c>
      <c r="I62" s="37">
        <v>174.72</v>
      </c>
      <c r="J62" s="36">
        <f t="shared" si="3"/>
        <v>350</v>
      </c>
      <c r="K62" s="38">
        <f t="shared" si="6"/>
        <v>0.62782420303311648</v>
      </c>
      <c r="L62" s="39">
        <f t="shared" si="7"/>
        <v>1.0633594199053816E-3</v>
      </c>
      <c r="M62" s="8" t="s">
        <v>80</v>
      </c>
    </row>
    <row r="63" spans="1:13" x14ac:dyDescent="0.25">
      <c r="A63" s="8" t="s">
        <v>15</v>
      </c>
      <c r="B63" s="8" t="s">
        <v>22</v>
      </c>
      <c r="C63" s="36">
        <v>100</v>
      </c>
      <c r="D63" s="36">
        <v>7</v>
      </c>
      <c r="E63" s="36" t="s">
        <v>32</v>
      </c>
      <c r="F63" s="37">
        <v>134.15</v>
      </c>
      <c r="G63" s="37"/>
      <c r="H63" s="37">
        <v>198.77</v>
      </c>
      <c r="I63" s="37">
        <v>151.13</v>
      </c>
      <c r="J63" s="36">
        <f t="shared" si="3"/>
        <v>700</v>
      </c>
      <c r="K63" s="38">
        <f t="shared" si="6"/>
        <v>0.26276694521819854</v>
      </c>
      <c r="L63" s="39">
        <f t="shared" si="7"/>
        <v>1.0531900782597163E-3</v>
      </c>
      <c r="M63" s="8" t="s">
        <v>80</v>
      </c>
    </row>
    <row r="64" spans="1:13" x14ac:dyDescent="0.25">
      <c r="A64" t="s">
        <v>9</v>
      </c>
      <c r="B64" t="s">
        <v>10</v>
      </c>
      <c r="C64" s="17">
        <v>26.25</v>
      </c>
      <c r="D64" s="17">
        <v>42</v>
      </c>
      <c r="E64" s="17" t="s">
        <v>32</v>
      </c>
      <c r="F64" s="18">
        <v>196</v>
      </c>
      <c r="G64" s="18"/>
      <c r="H64" s="18">
        <v>460</v>
      </c>
      <c r="I64" s="18">
        <v>267</v>
      </c>
      <c r="J64" s="17">
        <f t="shared" si="3"/>
        <v>1102.5</v>
      </c>
      <c r="K64" s="27">
        <f t="shared" si="6"/>
        <v>0.26893939393939392</v>
      </c>
      <c r="L64" s="22">
        <f t="shared" si="7"/>
        <v>6.6309352023637743E-4</v>
      </c>
      <c r="M64" s="9" t="s">
        <v>81</v>
      </c>
    </row>
    <row r="65" spans="1:13" x14ac:dyDescent="0.25">
      <c r="A65" t="s">
        <v>9</v>
      </c>
      <c r="B65" t="s">
        <v>10</v>
      </c>
      <c r="C65" s="17">
        <v>5</v>
      </c>
      <c r="D65" s="17">
        <v>84</v>
      </c>
      <c r="E65" s="17" t="s">
        <v>32</v>
      </c>
      <c r="F65" s="18">
        <v>103.2</v>
      </c>
      <c r="G65" s="18"/>
      <c r="H65" s="18">
        <v>234.8</v>
      </c>
      <c r="I65" s="18">
        <v>114.8</v>
      </c>
      <c r="J65" s="17">
        <f t="shared" si="3"/>
        <v>420</v>
      </c>
      <c r="K65" s="21">
        <f t="shared" si="6"/>
        <v>8.8145896656534897E-2</v>
      </c>
      <c r="L65" s="22">
        <f t="shared" si="7"/>
        <v>2.1710811984368217E-3</v>
      </c>
      <c r="M65" t="s">
        <v>82</v>
      </c>
    </row>
    <row r="66" spans="1:13" x14ac:dyDescent="0.25">
      <c r="A66" t="s">
        <v>9</v>
      </c>
      <c r="B66" t="s">
        <v>10</v>
      </c>
      <c r="C66" s="17">
        <v>5</v>
      </c>
      <c r="D66" s="17">
        <v>31</v>
      </c>
      <c r="E66" s="17" t="s">
        <v>32</v>
      </c>
      <c r="F66" s="18">
        <v>103.2</v>
      </c>
      <c r="G66" s="18"/>
      <c r="H66" s="18">
        <v>234.8</v>
      </c>
      <c r="I66" s="18">
        <v>112.7</v>
      </c>
      <c r="J66" s="17">
        <f t="shared" si="3"/>
        <v>155</v>
      </c>
      <c r="K66" s="21">
        <f t="shared" si="6"/>
        <v>7.2188449848024305E-2</v>
      </c>
      <c r="L66" s="22">
        <f t="shared" si="7"/>
        <v>5.9858809687224242E-3</v>
      </c>
      <c r="M66" t="s">
        <v>83</v>
      </c>
    </row>
    <row r="67" spans="1:13" x14ac:dyDescent="0.25">
      <c r="A67" t="s">
        <v>9</v>
      </c>
      <c r="B67" t="s">
        <v>10</v>
      </c>
      <c r="C67" s="17">
        <v>26.75</v>
      </c>
      <c r="D67" s="17">
        <v>42</v>
      </c>
      <c r="E67" s="17" t="s">
        <v>32</v>
      </c>
      <c r="F67" s="18">
        <v>196</v>
      </c>
      <c r="G67" s="18"/>
      <c r="H67" s="18">
        <v>472</v>
      </c>
      <c r="I67" s="18">
        <v>304</v>
      </c>
      <c r="J67" s="17">
        <f t="shared" si="3"/>
        <v>1123.5</v>
      </c>
      <c r="K67" s="21">
        <f t="shared" si="6"/>
        <v>0.39130434782608697</v>
      </c>
      <c r="L67" s="22">
        <f t="shared" si="7"/>
        <v>5.4178518217526752E-4</v>
      </c>
      <c r="M67" t="s">
        <v>83</v>
      </c>
    </row>
    <row r="68" spans="1:13" x14ac:dyDescent="0.25">
      <c r="A68" t="s">
        <v>15</v>
      </c>
      <c r="B68" t="s">
        <v>10</v>
      </c>
      <c r="C68" s="17">
        <v>25</v>
      </c>
      <c r="D68" s="17">
        <v>7</v>
      </c>
      <c r="E68" s="17" t="s">
        <v>32</v>
      </c>
      <c r="F68" s="18">
        <v>142.13</v>
      </c>
      <c r="G68" s="18"/>
      <c r="H68" s="18">
        <v>11015.23</v>
      </c>
      <c r="I68" s="18">
        <v>1279.19</v>
      </c>
      <c r="J68" s="17">
        <f t="shared" si="3"/>
        <v>175</v>
      </c>
      <c r="K68" s="21">
        <f t="shared" si="6"/>
        <v>0.10457551204348345</v>
      </c>
      <c r="L68" s="22">
        <f t="shared" si="7"/>
        <v>5.1167113597515232E-3</v>
      </c>
      <c r="M68" t="s">
        <v>84</v>
      </c>
    </row>
    <row r="69" spans="1:13" x14ac:dyDescent="0.25">
      <c r="A69" t="s">
        <v>15</v>
      </c>
      <c r="B69" t="s">
        <v>10</v>
      </c>
      <c r="C69" s="17">
        <v>48</v>
      </c>
      <c r="D69" s="17">
        <v>84</v>
      </c>
      <c r="E69" s="17" t="s">
        <v>32</v>
      </c>
      <c r="F69" s="18">
        <v>17.489999999999998</v>
      </c>
      <c r="G69" s="18"/>
      <c r="H69" s="18">
        <v>28.96</v>
      </c>
      <c r="I69" s="18">
        <v>20.22</v>
      </c>
      <c r="J69" s="17">
        <f t="shared" si="3"/>
        <v>4032</v>
      </c>
      <c r="K69" s="21">
        <f t="shared" si="6"/>
        <v>0.23801220575414123</v>
      </c>
      <c r="L69" s="22">
        <f t="shared" si="7"/>
        <v>1.8898506801732609E-4</v>
      </c>
      <c r="M69" s="9" t="s">
        <v>85</v>
      </c>
    </row>
    <row r="70" spans="1:13" x14ac:dyDescent="0.25">
      <c r="A70" s="13"/>
      <c r="B70" s="13"/>
      <c r="C70" s="40"/>
      <c r="D70" s="40"/>
      <c r="E70" s="40"/>
      <c r="F70" s="40"/>
      <c r="G70" s="40"/>
      <c r="H70" s="40"/>
      <c r="I70" s="40"/>
      <c r="J70" s="40"/>
      <c r="K70" s="47"/>
      <c r="L70" s="49"/>
      <c r="M70" s="13"/>
    </row>
    <row r="71" spans="1:13" x14ac:dyDescent="0.25">
      <c r="A71" t="s">
        <v>9</v>
      </c>
      <c r="B71" t="s">
        <v>10</v>
      </c>
      <c r="C71" s="17">
        <v>30</v>
      </c>
      <c r="D71" s="17">
        <v>2</v>
      </c>
      <c r="E71" s="17" t="s">
        <v>13</v>
      </c>
      <c r="F71" s="18">
        <v>125.2</v>
      </c>
      <c r="G71" s="18">
        <v>122.3</v>
      </c>
      <c r="H71" s="18">
        <v>610.79999999999995</v>
      </c>
      <c r="I71" s="18">
        <v>251.3</v>
      </c>
      <c r="J71" s="17">
        <f t="shared" ref="J71" si="8">C71*D71</f>
        <v>60</v>
      </c>
      <c r="K71" s="21">
        <f t="shared" ref="K71" si="9">(I71-F71)/(H71-F71)</f>
        <v>0.25967874794069196</v>
      </c>
      <c r="L71" s="22">
        <f t="shared" ref="L71" si="10">(1-K71)/J71</f>
        <v>1.2338687534321801E-2</v>
      </c>
      <c r="M71" t="s">
        <v>86</v>
      </c>
    </row>
    <row r="72" spans="1:13" x14ac:dyDescent="0.25">
      <c r="A72" s="8" t="s">
        <v>9</v>
      </c>
      <c r="B72" s="8" t="s">
        <v>25</v>
      </c>
      <c r="C72" s="36">
        <v>100</v>
      </c>
      <c r="D72" s="36">
        <v>5</v>
      </c>
      <c r="E72" s="36" t="s">
        <v>13</v>
      </c>
      <c r="F72" s="37">
        <v>166</v>
      </c>
      <c r="G72" s="37"/>
      <c r="H72" s="37">
        <v>2311</v>
      </c>
      <c r="I72" s="37">
        <v>1808</v>
      </c>
      <c r="J72" s="36">
        <f t="shared" ref="J72:J102" si="11">C72*D72</f>
        <v>500</v>
      </c>
      <c r="K72" s="38">
        <f t="shared" ref="K72:K87" si="12">(I72-F72)/(H72-F72)</f>
        <v>0.76550116550116554</v>
      </c>
      <c r="L72" s="39">
        <f t="shared" ref="L72:L87" si="13">(1-K72)/J72</f>
        <v>4.6899766899766892E-4</v>
      </c>
      <c r="M72" s="8" t="s">
        <v>87</v>
      </c>
    </row>
    <row r="73" spans="1:13" x14ac:dyDescent="0.25">
      <c r="A73" t="s">
        <v>9</v>
      </c>
      <c r="B73" t="s">
        <v>10</v>
      </c>
      <c r="C73" s="17">
        <v>50</v>
      </c>
      <c r="D73" s="17">
        <v>28</v>
      </c>
      <c r="E73" s="17" t="s">
        <v>13</v>
      </c>
      <c r="F73" s="18">
        <v>94</v>
      </c>
      <c r="G73" s="18"/>
      <c r="H73" s="18">
        <v>168</v>
      </c>
      <c r="I73" s="18">
        <v>132.66</v>
      </c>
      <c r="J73" s="17">
        <f t="shared" si="11"/>
        <v>1400</v>
      </c>
      <c r="K73" s="27">
        <f t="shared" si="12"/>
        <v>0.52243243243243243</v>
      </c>
      <c r="L73" s="22">
        <f t="shared" si="13"/>
        <v>3.4111969111969112E-4</v>
      </c>
      <c r="M73" s="9" t="s">
        <v>88</v>
      </c>
    </row>
    <row r="74" spans="1:13" x14ac:dyDescent="0.25">
      <c r="A74" s="6" t="s">
        <v>9</v>
      </c>
      <c r="B74" s="6" t="s">
        <v>19</v>
      </c>
      <c r="C74" s="32">
        <v>50</v>
      </c>
      <c r="D74" s="32">
        <v>28</v>
      </c>
      <c r="E74" s="32" t="s">
        <v>13</v>
      </c>
      <c r="F74" s="33">
        <v>94</v>
      </c>
      <c r="G74" s="33"/>
      <c r="H74" s="33">
        <v>168</v>
      </c>
      <c r="I74" s="33">
        <v>109.16</v>
      </c>
      <c r="J74" s="32">
        <f t="shared" si="11"/>
        <v>1400</v>
      </c>
      <c r="K74" s="34">
        <f t="shared" si="12"/>
        <v>0.20486486486486483</v>
      </c>
      <c r="L74" s="35">
        <f t="shared" si="13"/>
        <v>5.6795366795366802E-4</v>
      </c>
      <c r="M74" s="14" t="s">
        <v>88</v>
      </c>
    </row>
    <row r="75" spans="1:13" x14ac:dyDescent="0.25">
      <c r="A75" t="s">
        <v>15</v>
      </c>
      <c r="B75" t="s">
        <v>10</v>
      </c>
      <c r="C75" s="17">
        <v>10</v>
      </c>
      <c r="D75" s="17">
        <v>1</v>
      </c>
      <c r="E75" s="17" t="s">
        <v>13</v>
      </c>
      <c r="F75" s="18">
        <v>39.1</v>
      </c>
      <c r="G75" s="18">
        <v>37.5</v>
      </c>
      <c r="H75" s="18">
        <v>74.2</v>
      </c>
      <c r="I75" s="18">
        <v>39.1</v>
      </c>
      <c r="J75" s="17">
        <f t="shared" si="11"/>
        <v>10</v>
      </c>
      <c r="K75" s="21">
        <f t="shared" si="12"/>
        <v>0</v>
      </c>
      <c r="L75" s="22">
        <f t="shared" si="13"/>
        <v>0.1</v>
      </c>
      <c r="M75" t="s">
        <v>89</v>
      </c>
    </row>
    <row r="76" spans="1:13" x14ac:dyDescent="0.25">
      <c r="A76" s="6" t="s">
        <v>15</v>
      </c>
      <c r="B76" s="6" t="s">
        <v>31</v>
      </c>
      <c r="C76" s="32">
        <v>15</v>
      </c>
      <c r="D76" s="32">
        <v>1</v>
      </c>
      <c r="E76" s="32" t="s">
        <v>13</v>
      </c>
      <c r="F76" s="33">
        <v>184.75</v>
      </c>
      <c r="G76" s="33"/>
      <c r="H76" s="33">
        <v>290.32</v>
      </c>
      <c r="I76" s="33">
        <v>232.26</v>
      </c>
      <c r="J76" s="32">
        <f t="shared" si="11"/>
        <v>15</v>
      </c>
      <c r="K76" s="34">
        <f t="shared" si="12"/>
        <v>0.45003315335796146</v>
      </c>
      <c r="L76" s="35">
        <f t="shared" si="13"/>
        <v>3.666445644280257E-2</v>
      </c>
      <c r="M76" s="6" t="s">
        <v>90</v>
      </c>
    </row>
    <row r="77" spans="1:13" x14ac:dyDescent="0.25">
      <c r="A77" t="s">
        <v>9</v>
      </c>
      <c r="B77" t="s">
        <v>16</v>
      </c>
      <c r="C77" s="17">
        <v>100</v>
      </c>
      <c r="D77" s="17">
        <v>14</v>
      </c>
      <c r="E77" s="17" t="s">
        <v>13</v>
      </c>
      <c r="F77" s="18">
        <v>60.4</v>
      </c>
      <c r="G77" s="18"/>
      <c r="H77" s="18">
        <v>190.2</v>
      </c>
      <c r="I77" s="18">
        <v>66</v>
      </c>
      <c r="J77" s="17">
        <f t="shared" si="11"/>
        <v>1400</v>
      </c>
      <c r="K77" s="21">
        <f t="shared" si="12"/>
        <v>4.3143297380585532E-2</v>
      </c>
      <c r="L77" s="22">
        <f t="shared" si="13"/>
        <v>6.8346907329958182E-4</v>
      </c>
      <c r="M77" t="s">
        <v>91</v>
      </c>
    </row>
    <row r="78" spans="1:13" x14ac:dyDescent="0.25">
      <c r="A78" t="s">
        <v>9</v>
      </c>
      <c r="B78" t="s">
        <v>16</v>
      </c>
      <c r="C78" s="17">
        <v>100</v>
      </c>
      <c r="D78" s="17">
        <v>14</v>
      </c>
      <c r="E78" s="17" t="s">
        <v>13</v>
      </c>
      <c r="F78" s="18">
        <v>60.4</v>
      </c>
      <c r="G78" s="18"/>
      <c r="H78" s="18">
        <v>190.2</v>
      </c>
      <c r="I78" s="18">
        <v>79.599999999999994</v>
      </c>
      <c r="J78" s="17">
        <f t="shared" si="11"/>
        <v>1400</v>
      </c>
      <c r="K78" s="21">
        <f t="shared" si="12"/>
        <v>0.14791987673343604</v>
      </c>
      <c r="L78" s="22">
        <f t="shared" si="13"/>
        <v>6.0862865947611711E-4</v>
      </c>
      <c r="M78" t="s">
        <v>91</v>
      </c>
    </row>
    <row r="79" spans="1:13" x14ac:dyDescent="0.25">
      <c r="A79" t="s">
        <v>9</v>
      </c>
      <c r="B79" t="s">
        <v>16</v>
      </c>
      <c r="C79" s="17">
        <v>50</v>
      </c>
      <c r="D79" s="17">
        <v>4</v>
      </c>
      <c r="E79" s="17" t="s">
        <v>13</v>
      </c>
      <c r="F79" s="18">
        <v>200</v>
      </c>
      <c r="G79" s="18"/>
      <c r="H79" s="18">
        <v>582.13</v>
      </c>
      <c r="I79" s="18">
        <v>394.89</v>
      </c>
      <c r="J79" s="17">
        <f t="shared" si="11"/>
        <v>200</v>
      </c>
      <c r="K79" s="21">
        <f t="shared" si="12"/>
        <v>0.51000968256875934</v>
      </c>
      <c r="L79" s="22">
        <f t="shared" si="13"/>
        <v>2.4499515871562031E-3</v>
      </c>
      <c r="M79" t="s">
        <v>92</v>
      </c>
    </row>
    <row r="80" spans="1:13" x14ac:dyDescent="0.25">
      <c r="A80" s="5" t="s">
        <v>9</v>
      </c>
      <c r="B80" s="5" t="s">
        <v>18</v>
      </c>
      <c r="C80" s="28">
        <v>50</v>
      </c>
      <c r="D80" s="28">
        <v>4</v>
      </c>
      <c r="E80" s="28" t="s">
        <v>13</v>
      </c>
      <c r="F80" s="29">
        <v>200</v>
      </c>
      <c r="G80" s="29"/>
      <c r="H80" s="29">
        <v>582.13</v>
      </c>
      <c r="I80" s="29">
        <v>217.87</v>
      </c>
      <c r="J80" s="28">
        <f t="shared" si="11"/>
        <v>200</v>
      </c>
      <c r="K80" s="30">
        <f t="shared" si="12"/>
        <v>4.6764190197053371E-2</v>
      </c>
      <c r="L80" s="31">
        <f t="shared" si="13"/>
        <v>4.766179049014733E-3</v>
      </c>
      <c r="M80" s="5" t="s">
        <v>92</v>
      </c>
    </row>
    <row r="81" spans="1:13" x14ac:dyDescent="0.25">
      <c r="A81" t="s">
        <v>15</v>
      </c>
      <c r="B81" t="s">
        <v>10</v>
      </c>
      <c r="C81" s="17">
        <v>60</v>
      </c>
      <c r="D81" s="17">
        <v>1</v>
      </c>
      <c r="E81" s="17" t="s">
        <v>13</v>
      </c>
      <c r="F81" s="18">
        <v>44.59</v>
      </c>
      <c r="G81" s="18"/>
      <c r="H81" s="18">
        <v>478.65</v>
      </c>
      <c r="I81" s="18">
        <v>374.59</v>
      </c>
      <c r="J81" s="17">
        <f t="shared" si="11"/>
        <v>60</v>
      </c>
      <c r="K81" s="27">
        <f t="shared" si="12"/>
        <v>0.76026355803345169</v>
      </c>
      <c r="L81" s="22">
        <f t="shared" si="13"/>
        <v>3.9956073661091386E-3</v>
      </c>
      <c r="M81" t="s">
        <v>93</v>
      </c>
    </row>
    <row r="82" spans="1:13" x14ac:dyDescent="0.25">
      <c r="A82" t="s">
        <v>15</v>
      </c>
      <c r="B82" t="s">
        <v>10</v>
      </c>
      <c r="C82" s="17">
        <v>400</v>
      </c>
      <c r="D82" s="17">
        <v>1</v>
      </c>
      <c r="E82" s="17" t="s">
        <v>13</v>
      </c>
      <c r="F82" s="18">
        <v>6.6349999999999998</v>
      </c>
      <c r="G82" s="18"/>
      <c r="H82" s="18">
        <v>110.871</v>
      </c>
      <c r="I82" s="18">
        <v>103.712</v>
      </c>
      <c r="J82" s="17">
        <f t="shared" si="11"/>
        <v>400</v>
      </c>
      <c r="K82" s="27">
        <f t="shared" si="12"/>
        <v>0.93131931386469169</v>
      </c>
      <c r="L82" s="22">
        <f t="shared" si="13"/>
        <v>1.7170171533827078E-4</v>
      </c>
      <c r="M82" t="s">
        <v>94</v>
      </c>
    </row>
    <row r="83" spans="1:13" x14ac:dyDescent="0.25">
      <c r="A83" t="s">
        <v>15</v>
      </c>
      <c r="B83" t="s">
        <v>10</v>
      </c>
      <c r="C83" s="17">
        <v>40</v>
      </c>
      <c r="D83" s="17">
        <v>7</v>
      </c>
      <c r="E83" s="17" t="s">
        <v>13</v>
      </c>
      <c r="F83" s="18">
        <v>21.77</v>
      </c>
      <c r="G83" s="18"/>
      <c r="H83" s="18">
        <v>52.79</v>
      </c>
      <c r="I83" s="18">
        <v>21.77</v>
      </c>
      <c r="J83" s="17">
        <f t="shared" si="11"/>
        <v>280</v>
      </c>
      <c r="K83" s="21">
        <f t="shared" si="12"/>
        <v>0</v>
      </c>
      <c r="L83" s="22">
        <f t="shared" si="13"/>
        <v>3.5714285714285713E-3</v>
      </c>
      <c r="M83" t="s">
        <v>95</v>
      </c>
    </row>
    <row r="84" spans="1:13" x14ac:dyDescent="0.25">
      <c r="A84" t="s">
        <v>15</v>
      </c>
      <c r="B84" t="s">
        <v>10</v>
      </c>
      <c r="C84" s="17">
        <v>100</v>
      </c>
      <c r="D84" s="17">
        <v>1</v>
      </c>
      <c r="E84" s="17" t="s">
        <v>13</v>
      </c>
      <c r="F84" s="18">
        <v>58.7</v>
      </c>
      <c r="G84" s="18"/>
      <c r="H84" s="18">
        <v>123.8</v>
      </c>
      <c r="I84" s="18">
        <v>70.5</v>
      </c>
      <c r="J84" s="17">
        <f t="shared" si="11"/>
        <v>100</v>
      </c>
      <c r="K84" s="27">
        <f t="shared" si="12"/>
        <v>0.1812596006144393</v>
      </c>
      <c r="L84" s="22">
        <f t="shared" si="13"/>
        <v>8.1874039938556065E-3</v>
      </c>
      <c r="M84" s="9" t="s">
        <v>66</v>
      </c>
    </row>
    <row r="85" spans="1:13" x14ac:dyDescent="0.25">
      <c r="A85" t="s">
        <v>15</v>
      </c>
      <c r="B85" t="s">
        <v>16</v>
      </c>
      <c r="C85" s="17">
        <v>1</v>
      </c>
      <c r="D85" s="17">
        <v>21</v>
      </c>
      <c r="E85" s="17" t="s">
        <v>13</v>
      </c>
      <c r="F85" s="18">
        <v>1.07</v>
      </c>
      <c r="G85" s="18"/>
      <c r="H85" s="18">
        <v>5.69</v>
      </c>
      <c r="I85" s="18">
        <v>1.24</v>
      </c>
      <c r="J85" s="17">
        <f t="shared" si="11"/>
        <v>21</v>
      </c>
      <c r="K85" s="21">
        <f t="shared" si="12"/>
        <v>3.6796536796536779E-2</v>
      </c>
      <c r="L85" s="22">
        <f t="shared" si="13"/>
        <v>4.5866831581117297E-2</v>
      </c>
      <c r="M85" t="s">
        <v>96</v>
      </c>
    </row>
    <row r="86" spans="1:13" x14ac:dyDescent="0.25">
      <c r="A86" t="s">
        <v>15</v>
      </c>
      <c r="B86" t="s">
        <v>10</v>
      </c>
      <c r="C86" s="17">
        <v>150</v>
      </c>
      <c r="D86" s="17">
        <v>1</v>
      </c>
      <c r="E86" s="17" t="s">
        <v>13</v>
      </c>
      <c r="F86" s="18">
        <v>56.33</v>
      </c>
      <c r="G86" s="18"/>
      <c r="H86" s="18">
        <v>107.49</v>
      </c>
      <c r="I86" s="18">
        <v>125.06</v>
      </c>
      <c r="J86" s="17">
        <f t="shared" si="11"/>
        <v>150</v>
      </c>
      <c r="K86" s="27">
        <f t="shared" si="12"/>
        <v>1.3434323690383114</v>
      </c>
      <c r="L86" s="22">
        <f t="shared" si="13"/>
        <v>-2.2895491269220762E-3</v>
      </c>
      <c r="M86" s="9" t="s">
        <v>97</v>
      </c>
    </row>
    <row r="87" spans="1:13" x14ac:dyDescent="0.25">
      <c r="A87" t="s">
        <v>9</v>
      </c>
      <c r="B87" t="s">
        <v>16</v>
      </c>
      <c r="C87" s="17">
        <v>60</v>
      </c>
      <c r="D87" s="17">
        <v>2</v>
      </c>
      <c r="E87" s="17" t="s">
        <v>13</v>
      </c>
      <c r="F87" s="18">
        <v>124.9</v>
      </c>
      <c r="G87" s="18">
        <v>124.9</v>
      </c>
      <c r="H87" s="18">
        <v>624.49</v>
      </c>
      <c r="I87" s="18">
        <v>260.82</v>
      </c>
      <c r="J87" s="17">
        <f t="shared" si="11"/>
        <v>120</v>
      </c>
      <c r="K87" s="21">
        <f t="shared" si="12"/>
        <v>0.27206309173522286</v>
      </c>
      <c r="L87" s="22">
        <f t="shared" si="13"/>
        <v>6.0661409022064756E-3</v>
      </c>
      <c r="M87" t="s">
        <v>98</v>
      </c>
    </row>
    <row r="88" spans="1:13" x14ac:dyDescent="0.25">
      <c r="A88" s="8" t="s">
        <v>15</v>
      </c>
      <c r="B88" s="8" t="s">
        <v>25</v>
      </c>
      <c r="C88" s="36">
        <v>20</v>
      </c>
      <c r="D88" s="36">
        <v>28</v>
      </c>
      <c r="E88" s="36" t="s">
        <v>13</v>
      </c>
      <c r="F88" s="37"/>
      <c r="G88" s="37"/>
      <c r="H88" s="37"/>
      <c r="I88" s="37"/>
      <c r="J88" s="36">
        <f t="shared" si="11"/>
        <v>560</v>
      </c>
      <c r="K88" s="38"/>
      <c r="L88" s="39"/>
      <c r="M88" s="8" t="s">
        <v>101</v>
      </c>
    </row>
    <row r="89" spans="1:13" x14ac:dyDescent="0.25">
      <c r="A89" t="s">
        <v>15</v>
      </c>
      <c r="B89" t="s">
        <v>10</v>
      </c>
      <c r="C89" s="17">
        <v>20</v>
      </c>
      <c r="D89" s="17">
        <v>28</v>
      </c>
      <c r="E89" s="17" t="s">
        <v>13</v>
      </c>
      <c r="F89" s="18">
        <v>71.86</v>
      </c>
      <c r="G89" s="18"/>
      <c r="H89" s="18">
        <v>81.44</v>
      </c>
      <c r="I89" s="18">
        <v>69.459999999999994</v>
      </c>
      <c r="J89" s="17">
        <f t="shared" si="11"/>
        <v>560</v>
      </c>
      <c r="K89" s="21">
        <f t="shared" ref="K89:K102" si="14">(I89-F89)/(H89-F89)</f>
        <v>-0.25052192066805912</v>
      </c>
      <c r="L89" s="22">
        <f t="shared" ref="L89:L102" si="15">(1-K89)/J89</f>
        <v>2.2330748583358198E-3</v>
      </c>
      <c r="M89" t="s">
        <v>100</v>
      </c>
    </row>
    <row r="90" spans="1:13" x14ac:dyDescent="0.25">
      <c r="A90" t="s">
        <v>15</v>
      </c>
      <c r="B90" t="s">
        <v>23</v>
      </c>
      <c r="C90" s="17">
        <v>10</v>
      </c>
      <c r="D90" s="17">
        <v>1</v>
      </c>
      <c r="E90" s="17" t="s">
        <v>13</v>
      </c>
      <c r="F90" s="18">
        <v>165</v>
      </c>
      <c r="G90" s="18"/>
      <c r="H90" s="18">
        <v>361</v>
      </c>
      <c r="I90" s="18">
        <v>200</v>
      </c>
      <c r="J90" s="17">
        <f t="shared" si="11"/>
        <v>10</v>
      </c>
      <c r="K90" s="21">
        <f t="shared" si="14"/>
        <v>0.17857142857142858</v>
      </c>
      <c r="L90" s="22">
        <f t="shared" si="15"/>
        <v>8.2142857142857142E-2</v>
      </c>
      <c r="M90" t="s">
        <v>102</v>
      </c>
    </row>
    <row r="91" spans="1:13" x14ac:dyDescent="0.25">
      <c r="A91" t="s">
        <v>15</v>
      </c>
      <c r="B91" t="s">
        <v>24</v>
      </c>
      <c r="C91" s="17">
        <v>10</v>
      </c>
      <c r="D91" s="17">
        <v>1</v>
      </c>
      <c r="E91" s="17" t="s">
        <v>13</v>
      </c>
      <c r="F91" s="18">
        <v>165</v>
      </c>
      <c r="G91" s="18"/>
      <c r="H91" s="18">
        <v>361</v>
      </c>
      <c r="I91" s="18">
        <v>269</v>
      </c>
      <c r="J91" s="17">
        <f t="shared" si="11"/>
        <v>10</v>
      </c>
      <c r="K91" s="21">
        <f t="shared" si="14"/>
        <v>0.53061224489795922</v>
      </c>
      <c r="L91" s="22">
        <f t="shared" si="15"/>
        <v>4.6938775510204075E-2</v>
      </c>
      <c r="M91" t="s">
        <v>102</v>
      </c>
    </row>
    <row r="92" spans="1:13" x14ac:dyDescent="0.25">
      <c r="A92" s="8" t="s">
        <v>15</v>
      </c>
      <c r="B92" s="8" t="s">
        <v>3</v>
      </c>
      <c r="C92" s="36">
        <v>25</v>
      </c>
      <c r="D92" s="36">
        <v>4</v>
      </c>
      <c r="E92" s="36" t="s">
        <v>13</v>
      </c>
      <c r="F92" s="37">
        <v>46.391752577319586</v>
      </c>
      <c r="G92" s="37">
        <v>61.855670103092784</v>
      </c>
      <c r="H92" s="37">
        <v>1206.1855670103093</v>
      </c>
      <c r="I92" s="37">
        <v>371.13402061855669</v>
      </c>
      <c r="J92" s="36">
        <f t="shared" si="11"/>
        <v>100</v>
      </c>
      <c r="K92" s="38">
        <f t="shared" si="14"/>
        <v>0.27999999999999992</v>
      </c>
      <c r="L92" s="39">
        <f t="shared" si="15"/>
        <v>7.2000000000000007E-3</v>
      </c>
      <c r="M92" s="8" t="s">
        <v>103</v>
      </c>
    </row>
    <row r="93" spans="1:13" x14ac:dyDescent="0.25">
      <c r="A93" s="8" t="s">
        <v>15</v>
      </c>
      <c r="B93" s="8" t="s">
        <v>3</v>
      </c>
      <c r="C93" s="36">
        <v>25</v>
      </c>
      <c r="D93" s="36">
        <v>4</v>
      </c>
      <c r="E93" s="36" t="s">
        <v>13</v>
      </c>
      <c r="F93" s="37">
        <v>166.66666666666666</v>
      </c>
      <c r="G93" s="37">
        <v>166.66666666666666</v>
      </c>
      <c r="H93" s="37">
        <v>1444.4444444444443</v>
      </c>
      <c r="I93" s="37">
        <v>2222.2222222222222</v>
      </c>
      <c r="J93" s="36">
        <f t="shared" si="11"/>
        <v>100</v>
      </c>
      <c r="K93" s="38">
        <f t="shared" si="14"/>
        <v>1.6086956521739133</v>
      </c>
      <c r="L93" s="39">
        <f t="shared" si="15"/>
        <v>-6.0869565217391329E-3</v>
      </c>
      <c r="M93" s="8" t="s">
        <v>103</v>
      </c>
    </row>
    <row r="94" spans="1:13" x14ac:dyDescent="0.25">
      <c r="A94" t="s">
        <v>15</v>
      </c>
      <c r="B94" t="s">
        <v>10</v>
      </c>
      <c r="C94" s="17">
        <v>5</v>
      </c>
      <c r="D94" s="17">
        <v>8</v>
      </c>
      <c r="E94" s="17" t="s">
        <v>13</v>
      </c>
      <c r="F94" s="18">
        <v>2480.62</v>
      </c>
      <c r="G94" s="18"/>
      <c r="H94" s="18">
        <v>4341.09</v>
      </c>
      <c r="I94" s="18">
        <v>2604.65</v>
      </c>
      <c r="J94" s="17">
        <f t="shared" si="11"/>
        <v>40</v>
      </c>
      <c r="K94" s="27">
        <f t="shared" si="14"/>
        <v>6.6665950001881344E-2</v>
      </c>
      <c r="L94" s="22">
        <f t="shared" si="15"/>
        <v>2.3333351249952967E-2</v>
      </c>
      <c r="M94" s="9" t="s">
        <v>104</v>
      </c>
    </row>
    <row r="95" spans="1:13" x14ac:dyDescent="0.25">
      <c r="A95" t="s">
        <v>9</v>
      </c>
      <c r="B95" t="s">
        <v>10</v>
      </c>
      <c r="C95" s="17">
        <v>50</v>
      </c>
      <c r="D95" s="17">
        <v>7</v>
      </c>
      <c r="E95" s="17" t="s">
        <v>13</v>
      </c>
      <c r="F95" s="18">
        <v>157</v>
      </c>
      <c r="G95" s="18"/>
      <c r="H95" s="18">
        <v>2030.86</v>
      </c>
      <c r="I95" s="18">
        <v>549.33000000000004</v>
      </c>
      <c r="J95" s="17">
        <f t="shared" si="11"/>
        <v>350</v>
      </c>
      <c r="K95" s="21">
        <f t="shared" si="14"/>
        <v>0.20936996360453825</v>
      </c>
      <c r="L95" s="22">
        <f t="shared" si="15"/>
        <v>2.2589429611298904E-3</v>
      </c>
      <c r="M95" t="s">
        <v>105</v>
      </c>
    </row>
    <row r="96" spans="1:13" x14ac:dyDescent="0.25">
      <c r="A96" t="s">
        <v>15</v>
      </c>
      <c r="B96" t="s">
        <v>10</v>
      </c>
      <c r="C96" s="17">
        <v>20</v>
      </c>
      <c r="D96" s="17">
        <v>8</v>
      </c>
      <c r="E96" s="17" t="s">
        <v>13</v>
      </c>
      <c r="F96" s="18">
        <v>129.63</v>
      </c>
      <c r="G96" s="18"/>
      <c r="H96" s="18">
        <v>187.04</v>
      </c>
      <c r="I96" s="18">
        <v>161.11000000000001</v>
      </c>
      <c r="J96" s="17">
        <f t="shared" si="11"/>
        <v>160</v>
      </c>
      <c r="K96" s="21">
        <f t="shared" si="14"/>
        <v>0.54833652673750255</v>
      </c>
      <c r="L96" s="22">
        <f t="shared" si="15"/>
        <v>2.8228967078906091E-3</v>
      </c>
      <c r="M96" t="s">
        <v>106</v>
      </c>
    </row>
    <row r="97" spans="1:13" x14ac:dyDescent="0.25">
      <c r="A97" t="s">
        <v>15</v>
      </c>
      <c r="B97" t="s">
        <v>10</v>
      </c>
      <c r="C97" s="17">
        <v>20</v>
      </c>
      <c r="D97" s="17">
        <v>8</v>
      </c>
      <c r="E97" s="17" t="s">
        <v>13</v>
      </c>
      <c r="F97" s="18">
        <v>119.9</v>
      </c>
      <c r="G97" s="18"/>
      <c r="H97" s="18">
        <v>185.13</v>
      </c>
      <c r="I97" s="18">
        <v>61.76</v>
      </c>
      <c r="J97" s="17">
        <f t="shared" si="11"/>
        <v>160</v>
      </c>
      <c r="K97" s="21">
        <f t="shared" si="14"/>
        <v>-0.89130768051510068</v>
      </c>
      <c r="L97" s="22">
        <f t="shared" si="15"/>
        <v>1.1820673003219378E-2</v>
      </c>
      <c r="M97" t="s">
        <v>107</v>
      </c>
    </row>
    <row r="98" spans="1:13" x14ac:dyDescent="0.25">
      <c r="A98" t="s">
        <v>9</v>
      </c>
      <c r="B98" t="s">
        <v>10</v>
      </c>
      <c r="C98" s="17">
        <v>25</v>
      </c>
      <c r="D98" s="17">
        <v>5</v>
      </c>
      <c r="E98" s="17" t="s">
        <v>13</v>
      </c>
      <c r="F98" s="18">
        <v>137.9</v>
      </c>
      <c r="G98" s="18"/>
      <c r="H98" s="18">
        <v>114.8</v>
      </c>
      <c r="I98" s="18">
        <v>101</v>
      </c>
      <c r="J98" s="17">
        <f t="shared" si="11"/>
        <v>125</v>
      </c>
      <c r="K98" s="21">
        <f t="shared" si="14"/>
        <v>1.5974025974025972</v>
      </c>
      <c r="L98" s="22">
        <f t="shared" si="15"/>
        <v>-4.7792207792207771E-3</v>
      </c>
      <c r="M98" t="s">
        <v>108</v>
      </c>
    </row>
    <row r="99" spans="1:13" x14ac:dyDescent="0.25">
      <c r="A99" t="s">
        <v>9</v>
      </c>
      <c r="B99" t="s">
        <v>10</v>
      </c>
      <c r="C99" s="17">
        <v>50</v>
      </c>
      <c r="D99" s="17">
        <v>5</v>
      </c>
      <c r="E99" s="17" t="s">
        <v>13</v>
      </c>
      <c r="F99" s="18">
        <v>137.9</v>
      </c>
      <c r="G99" s="18"/>
      <c r="H99" s="18">
        <v>114.8</v>
      </c>
      <c r="I99" s="18">
        <v>116</v>
      </c>
      <c r="J99" s="17">
        <f t="shared" si="11"/>
        <v>250</v>
      </c>
      <c r="K99" s="21">
        <f t="shared" si="14"/>
        <v>0.94805194805194792</v>
      </c>
      <c r="L99" s="22">
        <f t="shared" si="15"/>
        <v>2.0779220779220832E-4</v>
      </c>
      <c r="M99" t="s">
        <v>108</v>
      </c>
    </row>
    <row r="100" spans="1:13" x14ac:dyDescent="0.25">
      <c r="A100" t="s">
        <v>9</v>
      </c>
      <c r="B100" t="s">
        <v>10</v>
      </c>
      <c r="C100" s="17">
        <v>100</v>
      </c>
      <c r="D100" s="17">
        <v>5</v>
      </c>
      <c r="E100" s="17" t="s">
        <v>13</v>
      </c>
      <c r="F100" s="18">
        <v>137.9</v>
      </c>
      <c r="G100" s="18"/>
      <c r="H100" s="18">
        <v>114.8</v>
      </c>
      <c r="I100" s="18">
        <v>125.6</v>
      </c>
      <c r="J100" s="17">
        <f t="shared" si="11"/>
        <v>500</v>
      </c>
      <c r="K100" s="21">
        <f t="shared" si="14"/>
        <v>0.53246753246753276</v>
      </c>
      <c r="L100" s="22">
        <f t="shared" si="15"/>
        <v>9.3506493506493444E-4</v>
      </c>
      <c r="M100" t="s">
        <v>108</v>
      </c>
    </row>
    <row r="101" spans="1:13" x14ac:dyDescent="0.25">
      <c r="A101" t="s">
        <v>9</v>
      </c>
      <c r="B101" t="s">
        <v>10</v>
      </c>
      <c r="C101" s="17">
        <v>50</v>
      </c>
      <c r="D101" s="17">
        <v>7</v>
      </c>
      <c r="E101" s="17" t="s">
        <v>13</v>
      </c>
      <c r="F101" s="18">
        <v>145.5</v>
      </c>
      <c r="G101" s="18"/>
      <c r="H101" s="18">
        <v>892.57</v>
      </c>
      <c r="I101" s="18">
        <v>518.79999999999995</v>
      </c>
      <c r="J101" s="17">
        <f t="shared" si="11"/>
        <v>350</v>
      </c>
      <c r="K101" s="21">
        <f t="shared" si="14"/>
        <v>0.49968543777691504</v>
      </c>
      <c r="L101" s="22">
        <f t="shared" si="15"/>
        <v>1.4294701777802425E-3</v>
      </c>
      <c r="M101" t="s">
        <v>109</v>
      </c>
    </row>
    <row r="102" spans="1:13" x14ac:dyDescent="0.25">
      <c r="A102" s="8" t="s">
        <v>9</v>
      </c>
      <c r="B102" s="8" t="s">
        <v>25</v>
      </c>
      <c r="C102" s="36">
        <v>30</v>
      </c>
      <c r="D102" s="36">
        <v>2</v>
      </c>
      <c r="E102" s="36" t="s">
        <v>13</v>
      </c>
      <c r="F102" s="37">
        <v>134.69</v>
      </c>
      <c r="G102" s="37">
        <v>130.61000000000001</v>
      </c>
      <c r="H102" s="37">
        <v>1261.22</v>
      </c>
      <c r="I102" s="37">
        <v>432.65</v>
      </c>
      <c r="J102" s="36">
        <f t="shared" si="11"/>
        <v>60</v>
      </c>
      <c r="K102" s="38">
        <f t="shared" si="14"/>
        <v>0.26449362200740323</v>
      </c>
      <c r="L102" s="39">
        <f t="shared" si="15"/>
        <v>1.2258439633209946E-2</v>
      </c>
      <c r="M102" s="8" t="s">
        <v>110</v>
      </c>
    </row>
    <row r="103" spans="1:13" x14ac:dyDescent="0.25">
      <c r="A103" s="13"/>
      <c r="B103" s="13"/>
      <c r="C103" s="40"/>
      <c r="D103" s="40"/>
      <c r="E103" s="40"/>
      <c r="F103" s="40"/>
      <c r="G103" s="40"/>
      <c r="H103" s="40"/>
      <c r="I103" s="40"/>
      <c r="J103" s="40"/>
      <c r="K103" s="47"/>
      <c r="L103" s="49"/>
      <c r="M103" s="13"/>
    </row>
    <row r="104" spans="1:13" x14ac:dyDescent="0.25">
      <c r="A104" t="s">
        <v>15</v>
      </c>
      <c r="B104" t="s">
        <v>16</v>
      </c>
      <c r="C104" s="17">
        <v>20</v>
      </c>
      <c r="D104" s="17">
        <v>1</v>
      </c>
      <c r="E104" s="17" t="s">
        <v>17</v>
      </c>
      <c r="F104" s="18">
        <v>100.59</v>
      </c>
      <c r="G104" s="18"/>
      <c r="H104" s="18">
        <v>1000</v>
      </c>
      <c r="I104" s="18">
        <v>609.46</v>
      </c>
      <c r="J104" s="17">
        <f t="shared" ref="J104:J141" si="16">C104*D104</f>
        <v>20</v>
      </c>
      <c r="K104" s="21">
        <f t="shared" ref="K104:K141" si="17">(I104-F104)/(H104-F104)</f>
        <v>0.56578201265273909</v>
      </c>
      <c r="L104" s="22">
        <f t="shared" ref="L104:L141" si="18">(1-K104)/J104</f>
        <v>2.1710899367363045E-2</v>
      </c>
      <c r="M104" t="s">
        <v>111</v>
      </c>
    </row>
    <row r="105" spans="1:13" x14ac:dyDescent="0.25">
      <c r="A105" s="6" t="s">
        <v>15</v>
      </c>
      <c r="B105" s="15" t="s">
        <v>34</v>
      </c>
      <c r="C105" s="32">
        <v>20</v>
      </c>
      <c r="D105" s="32">
        <v>1</v>
      </c>
      <c r="E105" s="32" t="s">
        <v>17</v>
      </c>
      <c r="F105" s="33">
        <v>100.59</v>
      </c>
      <c r="G105" s="33"/>
      <c r="H105" s="33">
        <v>1000</v>
      </c>
      <c r="I105" s="33">
        <v>189.34</v>
      </c>
      <c r="J105" s="32">
        <f t="shared" si="16"/>
        <v>20</v>
      </c>
      <c r="K105" s="34">
        <f t="shared" si="17"/>
        <v>9.867579857906851E-2</v>
      </c>
      <c r="L105" s="35">
        <f t="shared" si="18"/>
        <v>4.5066210071046574E-2</v>
      </c>
      <c r="M105" s="6" t="s">
        <v>111</v>
      </c>
    </row>
    <row r="106" spans="1:13" x14ac:dyDescent="0.25">
      <c r="A106" t="s">
        <v>15</v>
      </c>
      <c r="B106" t="s">
        <v>16</v>
      </c>
      <c r="C106" s="17">
        <v>20</v>
      </c>
      <c r="D106" s="17">
        <v>1</v>
      </c>
      <c r="E106" s="17" t="s">
        <v>17</v>
      </c>
      <c r="F106" s="18">
        <v>90.91</v>
      </c>
      <c r="G106" s="18"/>
      <c r="H106" s="18">
        <v>1227.27</v>
      </c>
      <c r="I106" s="18">
        <v>606.05999999999995</v>
      </c>
      <c r="J106" s="17">
        <f t="shared" si="16"/>
        <v>20</v>
      </c>
      <c r="K106" s="21">
        <f t="shared" si="17"/>
        <v>0.45333345066704217</v>
      </c>
      <c r="L106" s="22">
        <f t="shared" si="18"/>
        <v>2.7333327466647895E-2</v>
      </c>
      <c r="M106" t="s">
        <v>111</v>
      </c>
    </row>
    <row r="107" spans="1:13" x14ac:dyDescent="0.25">
      <c r="A107" s="6" t="s">
        <v>15</v>
      </c>
      <c r="B107" s="15" t="s">
        <v>34</v>
      </c>
      <c r="C107" s="32">
        <v>20</v>
      </c>
      <c r="D107" s="32">
        <v>1</v>
      </c>
      <c r="E107" s="32" t="s">
        <v>17</v>
      </c>
      <c r="F107" s="33">
        <v>90.91</v>
      </c>
      <c r="G107" s="33"/>
      <c r="H107" s="33">
        <v>1227.27</v>
      </c>
      <c r="I107" s="33">
        <v>393.94</v>
      </c>
      <c r="J107" s="32">
        <f t="shared" si="16"/>
        <v>20</v>
      </c>
      <c r="K107" s="34">
        <f t="shared" si="17"/>
        <v>0.26666725333521069</v>
      </c>
      <c r="L107" s="35">
        <f t="shared" si="18"/>
        <v>3.6666637333239466E-2</v>
      </c>
      <c r="M107" s="6" t="s">
        <v>111</v>
      </c>
    </row>
    <row r="108" spans="1:13" x14ac:dyDescent="0.25">
      <c r="A108" s="6" t="s">
        <v>15</v>
      </c>
      <c r="B108" s="6" t="s">
        <v>26</v>
      </c>
      <c r="C108" s="32">
        <v>10</v>
      </c>
      <c r="D108" s="32">
        <v>1</v>
      </c>
      <c r="E108" s="32" t="s">
        <v>17</v>
      </c>
      <c r="F108" s="33">
        <v>39.1</v>
      </c>
      <c r="G108" s="33"/>
      <c r="H108" s="33">
        <v>74.2</v>
      </c>
      <c r="I108" s="33">
        <v>32.71</v>
      </c>
      <c r="J108" s="32">
        <f t="shared" si="16"/>
        <v>10</v>
      </c>
      <c r="K108" s="34">
        <f t="shared" si="17"/>
        <v>-0.18205128205128207</v>
      </c>
      <c r="L108" s="35">
        <f t="shared" si="18"/>
        <v>0.11820512820512821</v>
      </c>
      <c r="M108" s="6" t="s">
        <v>89</v>
      </c>
    </row>
    <row r="109" spans="1:13" x14ac:dyDescent="0.25">
      <c r="A109" s="6" t="s">
        <v>15</v>
      </c>
      <c r="B109" s="6" t="s">
        <v>31</v>
      </c>
      <c r="C109" s="32">
        <v>15</v>
      </c>
      <c r="D109" s="32">
        <v>1</v>
      </c>
      <c r="E109" s="32" t="s">
        <v>17</v>
      </c>
      <c r="F109" s="33">
        <v>184.75</v>
      </c>
      <c r="G109" s="33">
        <v>258.64999999999998</v>
      </c>
      <c r="H109" s="33">
        <v>290.32</v>
      </c>
      <c r="I109" s="33">
        <v>292.08</v>
      </c>
      <c r="J109" s="32">
        <f t="shared" si="16"/>
        <v>15</v>
      </c>
      <c r="K109" s="34">
        <f t="shared" si="17"/>
        <v>1.0166714028606612</v>
      </c>
      <c r="L109" s="35">
        <f t="shared" si="18"/>
        <v>-1.1114268573774104E-3</v>
      </c>
      <c r="M109" s="6" t="s">
        <v>90</v>
      </c>
    </row>
    <row r="110" spans="1:13" x14ac:dyDescent="0.25">
      <c r="A110" t="s">
        <v>9</v>
      </c>
      <c r="B110" t="s">
        <v>10</v>
      </c>
      <c r="C110" s="17">
        <v>5</v>
      </c>
      <c r="D110" s="17">
        <v>4</v>
      </c>
      <c r="E110" s="17" t="s">
        <v>17</v>
      </c>
      <c r="F110" s="18">
        <v>136.25</v>
      </c>
      <c r="G110" s="18"/>
      <c r="H110" s="18">
        <v>1289.54</v>
      </c>
      <c r="I110" s="18">
        <v>1021.9</v>
      </c>
      <c r="J110" s="17">
        <f t="shared" si="16"/>
        <v>20</v>
      </c>
      <c r="K110" s="21">
        <f t="shared" si="17"/>
        <v>0.76793347726937722</v>
      </c>
      <c r="L110" s="22">
        <f t="shared" si="18"/>
        <v>1.1603326136531139E-2</v>
      </c>
      <c r="M110" t="s">
        <v>112</v>
      </c>
    </row>
    <row r="111" spans="1:13" x14ac:dyDescent="0.25">
      <c r="A111" s="4" t="s">
        <v>9</v>
      </c>
      <c r="B111" s="4" t="s">
        <v>27</v>
      </c>
      <c r="C111" s="23">
        <v>5</v>
      </c>
      <c r="D111" s="23">
        <v>4</v>
      </c>
      <c r="E111" s="23" t="s">
        <v>17</v>
      </c>
      <c r="F111" s="24">
        <v>136.25</v>
      </c>
      <c r="G111" s="24"/>
      <c r="H111" s="24">
        <v>1289.54</v>
      </c>
      <c r="I111" s="24">
        <v>540.15</v>
      </c>
      <c r="J111" s="23">
        <f t="shared" si="16"/>
        <v>20</v>
      </c>
      <c r="K111" s="25">
        <f t="shared" si="17"/>
        <v>0.35021547052345897</v>
      </c>
      <c r="L111" s="26">
        <f t="shared" si="18"/>
        <v>3.248922647382705E-2</v>
      </c>
      <c r="M111" s="4" t="s">
        <v>112</v>
      </c>
    </row>
    <row r="112" spans="1:13" x14ac:dyDescent="0.25">
      <c r="A112" s="4" t="s">
        <v>9</v>
      </c>
      <c r="B112" s="4" t="s">
        <v>28</v>
      </c>
      <c r="C112" s="23">
        <v>5</v>
      </c>
      <c r="D112" s="23">
        <v>4</v>
      </c>
      <c r="E112" s="23" t="s">
        <v>17</v>
      </c>
      <c r="F112" s="24">
        <v>136.25</v>
      </c>
      <c r="G112" s="24"/>
      <c r="H112" s="24">
        <v>1289.54</v>
      </c>
      <c r="I112" s="24">
        <v>170.32</v>
      </c>
      <c r="J112" s="23">
        <f t="shared" si="16"/>
        <v>20</v>
      </c>
      <c r="K112" s="25">
        <f t="shared" si="17"/>
        <v>2.9541572371216254E-2</v>
      </c>
      <c r="L112" s="26">
        <f t="shared" si="18"/>
        <v>4.8522921381439189E-2</v>
      </c>
      <c r="M112" s="4" t="s">
        <v>112</v>
      </c>
    </row>
    <row r="113" spans="1:13" x14ac:dyDescent="0.25">
      <c r="A113" t="s">
        <v>9</v>
      </c>
      <c r="B113" t="s">
        <v>10</v>
      </c>
      <c r="C113" s="17">
        <v>5</v>
      </c>
      <c r="D113" s="17">
        <v>6</v>
      </c>
      <c r="E113" s="17" t="s">
        <v>17</v>
      </c>
      <c r="F113" s="18">
        <v>147.06</v>
      </c>
      <c r="G113" s="18"/>
      <c r="H113" s="18">
        <v>1436.27</v>
      </c>
      <c r="I113" s="18">
        <v>1245.0999999999999</v>
      </c>
      <c r="J113" s="17">
        <f t="shared" si="16"/>
        <v>30</v>
      </c>
      <c r="K113" s="21">
        <f t="shared" si="17"/>
        <v>0.85171539159640397</v>
      </c>
      <c r="L113" s="22">
        <f t="shared" si="18"/>
        <v>4.942820280119868E-3</v>
      </c>
      <c r="M113" t="s">
        <v>112</v>
      </c>
    </row>
    <row r="114" spans="1:13" x14ac:dyDescent="0.25">
      <c r="A114" s="4" t="s">
        <v>9</v>
      </c>
      <c r="B114" s="4" t="s">
        <v>27</v>
      </c>
      <c r="C114" s="23">
        <v>5</v>
      </c>
      <c r="D114" s="23">
        <v>6</v>
      </c>
      <c r="E114" s="23" t="s">
        <v>17</v>
      </c>
      <c r="F114" s="24">
        <v>147.06</v>
      </c>
      <c r="G114" s="24"/>
      <c r="H114" s="24">
        <v>1436.27</v>
      </c>
      <c r="I114" s="24">
        <v>622.54999999999995</v>
      </c>
      <c r="J114" s="23">
        <f t="shared" si="16"/>
        <v>30</v>
      </c>
      <c r="K114" s="25">
        <f t="shared" si="17"/>
        <v>0.3688227674312175</v>
      </c>
      <c r="L114" s="26">
        <f t="shared" si="18"/>
        <v>2.1039241085626086E-2</v>
      </c>
      <c r="M114" s="4" t="s">
        <v>112</v>
      </c>
    </row>
    <row r="115" spans="1:13" x14ac:dyDescent="0.25">
      <c r="A115" s="4" t="s">
        <v>9</v>
      </c>
      <c r="B115" s="4" t="s">
        <v>28</v>
      </c>
      <c r="C115" s="23">
        <v>5</v>
      </c>
      <c r="D115" s="23">
        <v>6</v>
      </c>
      <c r="E115" s="23" t="s">
        <v>17</v>
      </c>
      <c r="F115" s="24">
        <v>147.06</v>
      </c>
      <c r="G115" s="24"/>
      <c r="H115" s="24">
        <v>1436.27</v>
      </c>
      <c r="I115" s="24">
        <v>176.47</v>
      </c>
      <c r="J115" s="23">
        <f t="shared" si="16"/>
        <v>30</v>
      </c>
      <c r="K115" s="25">
        <f t="shared" si="17"/>
        <v>2.281242000915289E-2</v>
      </c>
      <c r="L115" s="26">
        <f t="shared" si="18"/>
        <v>3.2572919333028236E-2</v>
      </c>
      <c r="M115" s="4" t="s">
        <v>112</v>
      </c>
    </row>
    <row r="116" spans="1:13" x14ac:dyDescent="0.25">
      <c r="A116" t="s">
        <v>9</v>
      </c>
      <c r="B116" t="s">
        <v>10</v>
      </c>
      <c r="C116" s="17">
        <v>5</v>
      </c>
      <c r="D116" s="17">
        <v>8</v>
      </c>
      <c r="E116" s="17" t="s">
        <v>17</v>
      </c>
      <c r="F116" s="18">
        <v>151.59</v>
      </c>
      <c r="G116" s="18"/>
      <c r="H116" s="18">
        <v>1711.49</v>
      </c>
      <c r="I116" s="18">
        <v>1559.9</v>
      </c>
      <c r="J116" s="17">
        <f t="shared" si="16"/>
        <v>40</v>
      </c>
      <c r="K116" s="21">
        <f t="shared" si="17"/>
        <v>0.90282069363420736</v>
      </c>
      <c r="L116" s="22">
        <f t="shared" si="18"/>
        <v>2.4294826591448162E-3</v>
      </c>
      <c r="M116" t="s">
        <v>112</v>
      </c>
    </row>
    <row r="117" spans="1:13" x14ac:dyDescent="0.25">
      <c r="A117" s="4" t="s">
        <v>9</v>
      </c>
      <c r="B117" s="4" t="s">
        <v>27</v>
      </c>
      <c r="C117" s="23">
        <v>5</v>
      </c>
      <c r="D117" s="23">
        <v>8</v>
      </c>
      <c r="E117" s="23" t="s">
        <v>17</v>
      </c>
      <c r="F117" s="24">
        <v>151.59</v>
      </c>
      <c r="G117" s="24"/>
      <c r="H117" s="24">
        <v>1711.49</v>
      </c>
      <c r="I117" s="24">
        <v>762.84</v>
      </c>
      <c r="J117" s="23">
        <f t="shared" si="16"/>
        <v>40</v>
      </c>
      <c r="K117" s="25">
        <f t="shared" si="17"/>
        <v>0.39185204179755112</v>
      </c>
      <c r="L117" s="26">
        <f t="shared" si="18"/>
        <v>1.5203698955061223E-2</v>
      </c>
      <c r="M117" s="4" t="s">
        <v>112</v>
      </c>
    </row>
    <row r="118" spans="1:13" x14ac:dyDescent="0.25">
      <c r="A118" s="4" t="s">
        <v>9</v>
      </c>
      <c r="B118" s="4" t="s">
        <v>28</v>
      </c>
      <c r="C118" s="23">
        <v>5</v>
      </c>
      <c r="D118" s="23">
        <v>8</v>
      </c>
      <c r="E118" s="23" t="s">
        <v>17</v>
      </c>
      <c r="F118" s="24">
        <v>151.59</v>
      </c>
      <c r="G118" s="24"/>
      <c r="H118" s="24">
        <v>1711.49</v>
      </c>
      <c r="I118" s="24">
        <v>200.49</v>
      </c>
      <c r="J118" s="23">
        <f t="shared" si="16"/>
        <v>40</v>
      </c>
      <c r="K118" s="25">
        <f t="shared" si="17"/>
        <v>3.1348163343804095E-2</v>
      </c>
      <c r="L118" s="26">
        <f t="shared" si="18"/>
        <v>2.4216295916404899E-2</v>
      </c>
      <c r="M118" s="4" t="s">
        <v>112</v>
      </c>
    </row>
    <row r="119" spans="1:13" x14ac:dyDescent="0.25">
      <c r="A119" s="6" t="s">
        <v>15</v>
      </c>
      <c r="B119" s="6" t="s">
        <v>19</v>
      </c>
      <c r="C119" s="32">
        <v>15</v>
      </c>
      <c r="D119" s="32">
        <v>10</v>
      </c>
      <c r="E119" s="32" t="s">
        <v>17</v>
      </c>
      <c r="F119" s="33">
        <v>158.30000000000001</v>
      </c>
      <c r="G119" s="33"/>
      <c r="H119" s="33">
        <v>486.2</v>
      </c>
      <c r="I119" s="33">
        <v>204</v>
      </c>
      <c r="J119" s="32">
        <f t="shared" si="16"/>
        <v>150</v>
      </c>
      <c r="K119" s="34">
        <f t="shared" si="17"/>
        <v>0.13937175968283011</v>
      </c>
      <c r="L119" s="35">
        <f t="shared" si="18"/>
        <v>5.7375216021144657E-3</v>
      </c>
      <c r="M119" s="6" t="s">
        <v>113</v>
      </c>
    </row>
    <row r="120" spans="1:13" x14ac:dyDescent="0.25">
      <c r="A120" s="6" t="s">
        <v>15</v>
      </c>
      <c r="B120" s="6" t="s">
        <v>19</v>
      </c>
      <c r="C120" s="33">
        <v>30</v>
      </c>
      <c r="D120" s="33">
        <v>10</v>
      </c>
      <c r="E120" s="32" t="s">
        <v>17</v>
      </c>
      <c r="F120" s="33">
        <v>158.30000000000001</v>
      </c>
      <c r="G120" s="33"/>
      <c r="H120" s="33">
        <v>486.2</v>
      </c>
      <c r="I120" s="33">
        <v>175.4</v>
      </c>
      <c r="J120" s="32">
        <f t="shared" si="16"/>
        <v>300</v>
      </c>
      <c r="K120" s="34">
        <f t="shared" si="17"/>
        <v>5.2150045745654149E-2</v>
      </c>
      <c r="L120" s="35">
        <f t="shared" si="18"/>
        <v>3.1594998475144862E-3</v>
      </c>
      <c r="M120" s="6" t="s">
        <v>113</v>
      </c>
    </row>
    <row r="121" spans="1:13" x14ac:dyDescent="0.25">
      <c r="A121" s="6" t="s">
        <v>15</v>
      </c>
      <c r="B121" s="6" t="s">
        <v>37</v>
      </c>
      <c r="C121" s="32">
        <v>5</v>
      </c>
      <c r="D121" s="32">
        <v>4</v>
      </c>
      <c r="E121" s="32" t="s">
        <v>17</v>
      </c>
      <c r="F121" s="33">
        <v>125.71</v>
      </c>
      <c r="G121" s="33"/>
      <c r="H121" s="33">
        <v>249.14</v>
      </c>
      <c r="I121" s="33">
        <v>121.14</v>
      </c>
      <c r="J121" s="32">
        <f t="shared" si="16"/>
        <v>20</v>
      </c>
      <c r="K121" s="34">
        <f t="shared" si="17"/>
        <v>-3.7025034432471793E-2</v>
      </c>
      <c r="L121" s="35">
        <f t="shared" si="18"/>
        <v>5.1851251721623595E-2</v>
      </c>
      <c r="M121" s="6" t="s">
        <v>114</v>
      </c>
    </row>
    <row r="122" spans="1:13" x14ac:dyDescent="0.25">
      <c r="A122" s="6" t="s">
        <v>15</v>
      </c>
      <c r="B122" s="6" t="s">
        <v>19</v>
      </c>
      <c r="C122" s="32">
        <v>5</v>
      </c>
      <c r="D122" s="32">
        <v>4</v>
      </c>
      <c r="E122" s="32" t="s">
        <v>17</v>
      </c>
      <c r="F122" s="33">
        <v>125.71</v>
      </c>
      <c r="G122" s="33"/>
      <c r="H122" s="33">
        <v>249.14</v>
      </c>
      <c r="I122" s="33">
        <v>201.14</v>
      </c>
      <c r="J122" s="32">
        <f t="shared" si="16"/>
        <v>20</v>
      </c>
      <c r="K122" s="34">
        <f t="shared" si="17"/>
        <v>0.61111561208782306</v>
      </c>
      <c r="L122" s="35">
        <f t="shared" si="18"/>
        <v>1.9444219395608846E-2</v>
      </c>
      <c r="M122" s="6" t="s">
        <v>114</v>
      </c>
    </row>
    <row r="123" spans="1:13" x14ac:dyDescent="0.25">
      <c r="A123" s="5" t="s">
        <v>15</v>
      </c>
      <c r="B123" s="5" t="s">
        <v>36</v>
      </c>
      <c r="C123" s="28">
        <v>5</v>
      </c>
      <c r="D123" s="28">
        <v>4</v>
      </c>
      <c r="E123" s="28" t="s">
        <v>17</v>
      </c>
      <c r="F123" s="29">
        <v>125.71</v>
      </c>
      <c r="G123" s="29"/>
      <c r="H123" s="29">
        <v>249.14</v>
      </c>
      <c r="I123" s="29">
        <v>235.43</v>
      </c>
      <c r="J123" s="28">
        <f t="shared" si="16"/>
        <v>20</v>
      </c>
      <c r="K123" s="30">
        <f t="shared" si="17"/>
        <v>0.88892489670258457</v>
      </c>
      <c r="L123" s="31">
        <f t="shared" si="18"/>
        <v>5.553755164870772E-3</v>
      </c>
      <c r="M123" s="5" t="s">
        <v>114</v>
      </c>
    </row>
    <row r="124" spans="1:13" x14ac:dyDescent="0.25">
      <c r="A124" t="s">
        <v>15</v>
      </c>
      <c r="B124" t="s">
        <v>10</v>
      </c>
      <c r="C124" s="17">
        <v>10</v>
      </c>
      <c r="D124" s="17">
        <v>4</v>
      </c>
      <c r="E124" s="17" t="s">
        <v>17</v>
      </c>
      <c r="F124" s="18">
        <v>141.84</v>
      </c>
      <c r="G124" s="18"/>
      <c r="H124" s="18">
        <v>730.5</v>
      </c>
      <c r="I124" s="18">
        <v>531.91</v>
      </c>
      <c r="J124" s="17">
        <f t="shared" si="16"/>
        <v>40</v>
      </c>
      <c r="K124" s="21">
        <f t="shared" si="17"/>
        <v>0.66264057350592864</v>
      </c>
      <c r="L124" s="22">
        <f t="shared" si="18"/>
        <v>8.4339856623517843E-3</v>
      </c>
      <c r="M124" t="s">
        <v>115</v>
      </c>
    </row>
    <row r="125" spans="1:13" x14ac:dyDescent="0.25">
      <c r="A125" t="s">
        <v>15</v>
      </c>
      <c r="B125" t="s">
        <v>10</v>
      </c>
      <c r="C125" s="17">
        <v>20</v>
      </c>
      <c r="D125" s="17">
        <v>4</v>
      </c>
      <c r="E125" s="17" t="s">
        <v>17</v>
      </c>
      <c r="F125" s="18">
        <v>141.84</v>
      </c>
      <c r="G125" s="18"/>
      <c r="H125" s="18">
        <v>730.5</v>
      </c>
      <c r="I125" s="18">
        <v>496.45</v>
      </c>
      <c r="J125" s="17">
        <f t="shared" si="16"/>
        <v>80</v>
      </c>
      <c r="K125" s="21">
        <f t="shared" si="17"/>
        <v>0.60240206570855848</v>
      </c>
      <c r="L125" s="22">
        <f t="shared" si="18"/>
        <v>4.969974178643019E-3</v>
      </c>
      <c r="M125" t="s">
        <v>115</v>
      </c>
    </row>
    <row r="126" spans="1:13" x14ac:dyDescent="0.25">
      <c r="A126" s="6" t="s">
        <v>15</v>
      </c>
      <c r="B126" s="6" t="s">
        <v>19</v>
      </c>
      <c r="C126" s="32">
        <v>10</v>
      </c>
      <c r="D126" s="32">
        <v>4</v>
      </c>
      <c r="E126" s="32" t="s">
        <v>17</v>
      </c>
      <c r="F126" s="33">
        <v>141.84</v>
      </c>
      <c r="G126" s="33"/>
      <c r="H126" s="33">
        <v>730.5</v>
      </c>
      <c r="I126" s="33">
        <v>219.86</v>
      </c>
      <c r="J126" s="32">
        <f t="shared" si="16"/>
        <v>40</v>
      </c>
      <c r="K126" s="34">
        <f t="shared" si="17"/>
        <v>0.13253830734209904</v>
      </c>
      <c r="L126" s="35">
        <f t="shared" si="18"/>
        <v>2.1686542316447524E-2</v>
      </c>
      <c r="M126" s="6" t="s">
        <v>115</v>
      </c>
    </row>
    <row r="127" spans="1:13" x14ac:dyDescent="0.25">
      <c r="A127" s="6" t="s">
        <v>15</v>
      </c>
      <c r="B127" s="6" t="s">
        <v>19</v>
      </c>
      <c r="C127" s="32">
        <v>20</v>
      </c>
      <c r="D127" s="32">
        <v>4</v>
      </c>
      <c r="E127" s="32" t="s">
        <v>17</v>
      </c>
      <c r="F127" s="33">
        <v>141.84</v>
      </c>
      <c r="G127" s="33"/>
      <c r="H127" s="33">
        <v>730.5</v>
      </c>
      <c r="I127" s="33">
        <v>170.21</v>
      </c>
      <c r="J127" s="32">
        <f t="shared" si="16"/>
        <v>80</v>
      </c>
      <c r="K127" s="34">
        <f t="shared" si="17"/>
        <v>4.8194203784867336E-2</v>
      </c>
      <c r="L127" s="35">
        <f t="shared" si="18"/>
        <v>1.1897572452689157E-2</v>
      </c>
      <c r="M127" s="6" t="s">
        <v>115</v>
      </c>
    </row>
    <row r="128" spans="1:13" x14ac:dyDescent="0.25">
      <c r="A128" t="s">
        <v>15</v>
      </c>
      <c r="B128" t="s">
        <v>10</v>
      </c>
      <c r="C128" s="17">
        <v>4</v>
      </c>
      <c r="D128" s="17">
        <v>8</v>
      </c>
      <c r="E128" s="17" t="s">
        <v>17</v>
      </c>
      <c r="F128" s="18">
        <v>115.38</v>
      </c>
      <c r="G128" s="18"/>
      <c r="H128" s="18">
        <v>381.41</v>
      </c>
      <c r="I128" s="18">
        <v>217.95</v>
      </c>
      <c r="J128" s="17">
        <f t="shared" si="16"/>
        <v>32</v>
      </c>
      <c r="K128" s="21">
        <f t="shared" si="17"/>
        <v>0.38555801977220605</v>
      </c>
      <c r="L128" s="22">
        <f t="shared" si="18"/>
        <v>1.9201311882118561E-2</v>
      </c>
      <c r="M128" t="s">
        <v>116</v>
      </c>
    </row>
    <row r="129" spans="1:13" x14ac:dyDescent="0.25">
      <c r="A129" s="6" t="s">
        <v>15</v>
      </c>
      <c r="B129" s="6" t="s">
        <v>19</v>
      </c>
      <c r="C129" s="32">
        <v>4</v>
      </c>
      <c r="D129" s="32">
        <v>8</v>
      </c>
      <c r="E129" s="32" t="s">
        <v>17</v>
      </c>
      <c r="F129" s="33">
        <v>115.38</v>
      </c>
      <c r="G129" s="33"/>
      <c r="H129" s="33">
        <v>381.41</v>
      </c>
      <c r="I129" s="33">
        <v>160.26</v>
      </c>
      <c r="J129" s="32">
        <f t="shared" si="16"/>
        <v>32</v>
      </c>
      <c r="K129" s="34">
        <f t="shared" si="17"/>
        <v>0.16870277788219371</v>
      </c>
      <c r="L129" s="35">
        <f t="shared" si="18"/>
        <v>2.5978038191181448E-2</v>
      </c>
      <c r="M129" s="6" t="s">
        <v>116</v>
      </c>
    </row>
    <row r="130" spans="1:13" x14ac:dyDescent="0.25">
      <c r="A130" s="8" t="s">
        <v>15</v>
      </c>
      <c r="B130" s="8" t="s">
        <v>41</v>
      </c>
      <c r="C130" s="37">
        <v>100</v>
      </c>
      <c r="D130" s="37">
        <v>1</v>
      </c>
      <c r="E130" s="36" t="s">
        <v>17</v>
      </c>
      <c r="F130" s="37">
        <v>132.83000000000001</v>
      </c>
      <c r="G130" s="37"/>
      <c r="H130" s="37">
        <v>287.75</v>
      </c>
      <c r="I130" s="37">
        <v>195.22</v>
      </c>
      <c r="J130" s="36">
        <f t="shared" si="16"/>
        <v>100</v>
      </c>
      <c r="K130" s="38">
        <f t="shared" si="17"/>
        <v>0.40272398657371539</v>
      </c>
      <c r="L130" s="39">
        <f t="shared" si="18"/>
        <v>5.9727601342628471E-3</v>
      </c>
      <c r="M130" s="8" t="s">
        <v>117</v>
      </c>
    </row>
    <row r="131" spans="1:13" x14ac:dyDescent="0.25">
      <c r="A131" t="s">
        <v>42</v>
      </c>
      <c r="B131" t="s">
        <v>10</v>
      </c>
      <c r="C131" s="17">
        <v>15</v>
      </c>
      <c r="D131" s="17">
        <v>1</v>
      </c>
      <c r="E131" s="17" t="s">
        <v>17</v>
      </c>
      <c r="F131" s="18">
        <v>17</v>
      </c>
      <c r="G131" s="18"/>
      <c r="H131" s="18">
        <v>1107.54</v>
      </c>
      <c r="I131" s="18">
        <v>598.03</v>
      </c>
      <c r="J131" s="17">
        <f t="shared" si="16"/>
        <v>15</v>
      </c>
      <c r="K131" s="27">
        <f t="shared" si="17"/>
        <v>0.53279109432024496</v>
      </c>
      <c r="L131" s="22">
        <f t="shared" si="18"/>
        <v>3.1147260378650336E-2</v>
      </c>
      <c r="M131" t="s">
        <v>78</v>
      </c>
    </row>
    <row r="132" spans="1:13" x14ac:dyDescent="0.25">
      <c r="A132" s="6" t="s">
        <v>42</v>
      </c>
      <c r="B132" s="6" t="s">
        <v>19</v>
      </c>
      <c r="C132" s="32">
        <v>15</v>
      </c>
      <c r="D132" s="32">
        <v>1</v>
      </c>
      <c r="E132" s="32" t="s">
        <v>17</v>
      </c>
      <c r="F132" s="33">
        <v>17</v>
      </c>
      <c r="G132" s="33"/>
      <c r="H132" s="33">
        <v>1107.54</v>
      </c>
      <c r="I132" s="33">
        <v>255.74</v>
      </c>
      <c r="J132" s="32">
        <f t="shared" si="16"/>
        <v>15</v>
      </c>
      <c r="K132" s="34">
        <f t="shared" si="17"/>
        <v>0.21891906761787741</v>
      </c>
      <c r="L132" s="35">
        <f t="shared" si="18"/>
        <v>5.2072062158808177E-2</v>
      </c>
      <c r="M132" s="6" t="s">
        <v>78</v>
      </c>
    </row>
    <row r="133" spans="1:13" x14ac:dyDescent="0.25">
      <c r="A133" t="s">
        <v>15</v>
      </c>
      <c r="B133" t="s">
        <v>10</v>
      </c>
      <c r="C133" s="17">
        <v>8</v>
      </c>
      <c r="D133" s="17">
        <v>8</v>
      </c>
      <c r="E133" s="17" t="s">
        <v>17</v>
      </c>
      <c r="F133" s="18">
        <v>135.05000000000001</v>
      </c>
      <c r="G133" s="18"/>
      <c r="H133" s="18">
        <v>787.78</v>
      </c>
      <c r="I133" s="18">
        <v>704.18</v>
      </c>
      <c r="J133" s="17">
        <f t="shared" si="16"/>
        <v>64</v>
      </c>
      <c r="K133" s="27">
        <f t="shared" si="17"/>
        <v>0.87192254071361797</v>
      </c>
      <c r="L133" s="22">
        <f t="shared" si="18"/>
        <v>2.0012103013497193E-3</v>
      </c>
      <c r="M133" t="s">
        <v>118</v>
      </c>
    </row>
    <row r="134" spans="1:13" x14ac:dyDescent="0.25">
      <c r="A134" s="6" t="s">
        <v>15</v>
      </c>
      <c r="B134" s="6" t="s">
        <v>19</v>
      </c>
      <c r="C134" s="32">
        <v>8</v>
      </c>
      <c r="D134" s="32">
        <v>8</v>
      </c>
      <c r="E134" s="32" t="s">
        <v>17</v>
      </c>
      <c r="F134" s="33">
        <v>135.05000000000001</v>
      </c>
      <c r="G134" s="33"/>
      <c r="H134" s="33">
        <v>787.78</v>
      </c>
      <c r="I134" s="33">
        <v>356.91</v>
      </c>
      <c r="J134" s="32">
        <f t="shared" si="16"/>
        <v>64</v>
      </c>
      <c r="K134" s="34">
        <f t="shared" si="17"/>
        <v>0.33989551575689797</v>
      </c>
      <c r="L134" s="35">
        <f t="shared" si="18"/>
        <v>1.031413256629847E-2</v>
      </c>
      <c r="M134" s="6" t="s">
        <v>118</v>
      </c>
    </row>
    <row r="135" spans="1:13" x14ac:dyDescent="0.25">
      <c r="A135" s="6" t="s">
        <v>15</v>
      </c>
      <c r="B135" s="6" t="s">
        <v>45</v>
      </c>
      <c r="C135" s="32">
        <v>8</v>
      </c>
      <c r="D135" s="32">
        <v>8</v>
      </c>
      <c r="E135" s="32" t="s">
        <v>17</v>
      </c>
      <c r="F135" s="33">
        <v>135.05000000000001</v>
      </c>
      <c r="G135" s="33"/>
      <c r="H135" s="33">
        <v>787.78</v>
      </c>
      <c r="I135" s="33">
        <v>180.06</v>
      </c>
      <c r="J135" s="32">
        <f t="shared" si="16"/>
        <v>64</v>
      </c>
      <c r="K135" s="34">
        <f t="shared" si="17"/>
        <v>6.8956536393301959E-2</v>
      </c>
      <c r="L135" s="35">
        <f t="shared" si="18"/>
        <v>1.4547554118854656E-2</v>
      </c>
      <c r="M135" s="6" t="s">
        <v>118</v>
      </c>
    </row>
    <row r="136" spans="1:13" x14ac:dyDescent="0.25">
      <c r="A136" t="s">
        <v>15</v>
      </c>
      <c r="B136" t="s">
        <v>10</v>
      </c>
      <c r="C136" s="17">
        <v>8</v>
      </c>
      <c r="D136" s="17">
        <v>5</v>
      </c>
      <c r="E136" s="17" t="s">
        <v>17</v>
      </c>
      <c r="F136" s="18">
        <v>177.99</v>
      </c>
      <c r="G136" s="18"/>
      <c r="H136" s="18">
        <v>737.86</v>
      </c>
      <c r="I136" s="18">
        <v>708.74</v>
      </c>
      <c r="J136" s="17">
        <f t="shared" si="16"/>
        <v>40</v>
      </c>
      <c r="K136" s="27">
        <f t="shared" si="17"/>
        <v>0.94798792576848201</v>
      </c>
      <c r="L136" s="22">
        <f t="shared" si="18"/>
        <v>1.3003018557879499E-3</v>
      </c>
      <c r="M136" t="s">
        <v>118</v>
      </c>
    </row>
    <row r="137" spans="1:13" x14ac:dyDescent="0.25">
      <c r="A137" s="6" t="s">
        <v>15</v>
      </c>
      <c r="B137" s="6" t="s">
        <v>19</v>
      </c>
      <c r="C137" s="32">
        <v>8</v>
      </c>
      <c r="D137" s="32">
        <v>5</v>
      </c>
      <c r="E137" s="32" t="s">
        <v>17</v>
      </c>
      <c r="F137" s="33">
        <v>177.99</v>
      </c>
      <c r="G137" s="33"/>
      <c r="H137" s="33">
        <v>737.86</v>
      </c>
      <c r="I137" s="33">
        <v>378.74</v>
      </c>
      <c r="J137" s="32">
        <f t="shared" si="16"/>
        <v>40</v>
      </c>
      <c r="K137" s="34">
        <f t="shared" si="17"/>
        <v>0.35856538124921855</v>
      </c>
      <c r="L137" s="35">
        <f t="shared" si="18"/>
        <v>1.6035865468769537E-2</v>
      </c>
      <c r="M137" s="6" t="s">
        <v>118</v>
      </c>
    </row>
    <row r="138" spans="1:13" x14ac:dyDescent="0.25">
      <c r="A138" s="6" t="s">
        <v>15</v>
      </c>
      <c r="B138" s="6" t="s">
        <v>45</v>
      </c>
      <c r="C138" s="32">
        <v>8</v>
      </c>
      <c r="D138" s="32">
        <v>5</v>
      </c>
      <c r="E138" s="32" t="s">
        <v>17</v>
      </c>
      <c r="F138" s="33">
        <v>177.99</v>
      </c>
      <c r="G138" s="33"/>
      <c r="H138" s="33">
        <v>737.86</v>
      </c>
      <c r="I138" s="33">
        <v>249.19</v>
      </c>
      <c r="J138" s="32">
        <f t="shared" si="16"/>
        <v>40</v>
      </c>
      <c r="K138" s="34">
        <f t="shared" si="17"/>
        <v>0.12717237930233802</v>
      </c>
      <c r="L138" s="35">
        <f t="shared" si="18"/>
        <v>2.1820690517441548E-2</v>
      </c>
      <c r="M138" s="6" t="s">
        <v>118</v>
      </c>
    </row>
    <row r="139" spans="1:13" x14ac:dyDescent="0.25">
      <c r="A139" t="s">
        <v>15</v>
      </c>
      <c r="B139" t="s">
        <v>10</v>
      </c>
      <c r="C139" s="17">
        <v>12.5</v>
      </c>
      <c r="D139" s="17">
        <v>3</v>
      </c>
      <c r="E139" s="17" t="s">
        <v>17</v>
      </c>
      <c r="F139" s="18">
        <v>106.32</v>
      </c>
      <c r="G139" s="18"/>
      <c r="H139" s="18">
        <v>1874.45</v>
      </c>
      <c r="I139" s="18">
        <v>1352.16</v>
      </c>
      <c r="J139" s="17">
        <f t="shared" si="16"/>
        <v>37.5</v>
      </c>
      <c r="K139" s="27">
        <f t="shared" si="17"/>
        <v>0.70460882401180913</v>
      </c>
      <c r="L139" s="22">
        <f t="shared" si="18"/>
        <v>7.8770980263517566E-3</v>
      </c>
      <c r="M139" t="s">
        <v>119</v>
      </c>
    </row>
    <row r="140" spans="1:13" x14ac:dyDescent="0.25">
      <c r="A140" s="6" t="s">
        <v>15</v>
      </c>
      <c r="B140" s="6" t="s">
        <v>19</v>
      </c>
      <c r="C140" s="32">
        <v>12.5</v>
      </c>
      <c r="D140" s="32">
        <v>3</v>
      </c>
      <c r="E140" s="32" t="s">
        <v>17</v>
      </c>
      <c r="F140" s="33">
        <v>106.32</v>
      </c>
      <c r="G140" s="33"/>
      <c r="H140" s="33">
        <v>1874.45</v>
      </c>
      <c r="I140" s="33">
        <v>1037.57</v>
      </c>
      <c r="J140" s="32">
        <f t="shared" si="16"/>
        <v>37.5</v>
      </c>
      <c r="K140" s="34">
        <f t="shared" si="17"/>
        <v>0.52668638618201147</v>
      </c>
      <c r="L140" s="35">
        <f t="shared" si="18"/>
        <v>1.2621696368479695E-2</v>
      </c>
      <c r="M140" s="6" t="s">
        <v>119</v>
      </c>
    </row>
    <row r="141" spans="1:13" x14ac:dyDescent="0.25">
      <c r="A141" s="6" t="s">
        <v>15</v>
      </c>
      <c r="B141" s="6" t="s">
        <v>44</v>
      </c>
      <c r="C141" s="32">
        <v>12.5</v>
      </c>
      <c r="D141" s="32">
        <v>3</v>
      </c>
      <c r="E141" s="32" t="s">
        <v>17</v>
      </c>
      <c r="F141" s="33">
        <v>106.32</v>
      </c>
      <c r="G141" s="33"/>
      <c r="H141" s="33">
        <v>1874.45</v>
      </c>
      <c r="I141" s="33">
        <v>634.41</v>
      </c>
      <c r="J141" s="32">
        <f t="shared" si="16"/>
        <v>37.5</v>
      </c>
      <c r="K141" s="34">
        <f t="shared" si="17"/>
        <v>0.29867147777595532</v>
      </c>
      <c r="L141" s="35">
        <f t="shared" si="18"/>
        <v>1.8702093925974522E-2</v>
      </c>
      <c r="M141" s="6" t="s">
        <v>119</v>
      </c>
    </row>
    <row r="142" spans="1:13" ht="15.75" thickBot="1" x14ac:dyDescent="0.3"/>
    <row r="143" spans="1:13" x14ac:dyDescent="0.25">
      <c r="B143" s="54" t="s">
        <v>120</v>
      </c>
    </row>
    <row r="144" spans="1:13" x14ac:dyDescent="0.25">
      <c r="B144" s="53" t="s">
        <v>123</v>
      </c>
    </row>
    <row r="145" spans="2:2" x14ac:dyDescent="0.25">
      <c r="B145" s="52" t="s">
        <v>122</v>
      </c>
    </row>
    <row r="146" spans="2:2" x14ac:dyDescent="0.25">
      <c r="B146" s="51" t="s">
        <v>121</v>
      </c>
    </row>
    <row r="147" spans="2:2" ht="15.75" thickBot="1" x14ac:dyDescent="0.3">
      <c r="B147" s="50" t="s">
        <v>124</v>
      </c>
    </row>
  </sheetData>
  <mergeCells count="2">
    <mergeCell ref="F3:I3"/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ALT</vt:lpstr>
      <vt:lpstr>AST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Šelc</dc:creator>
  <cp:lastModifiedBy>Michal Šelc</cp:lastModifiedBy>
  <dcterms:created xsi:type="dcterms:W3CDTF">2024-05-02T06:59:18Z</dcterms:created>
  <dcterms:modified xsi:type="dcterms:W3CDTF">2024-09-26T13:12:15Z</dcterms:modified>
</cp:coreProperties>
</file>