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cts\Collaborations\Toh\2018_MissingData_DistributedNetworks\BMI Prediction Model\Manuscript\Clinical Paper\Submissions\4. PaOR\R1\Supplementary Files\"/>
    </mc:Choice>
  </mc:AlternateContent>
  <xr:revisionPtr revIDLastSave="0" documentId="13_ncr:1_{CA0AD1EA-1BCC-4E4D-AF5B-6E2A275780FE}" xr6:coauthVersionLast="47" xr6:coauthVersionMax="47" xr10:uidLastSave="{00000000-0000-0000-0000-000000000000}"/>
  <bookViews>
    <workbookView xWindow="-120" yWindow="-120" windowWidth="29040" windowHeight="15840" xr2:uid="{E0D0641E-5A7B-4BC2-A457-216C80FE1DF3}"/>
  </bookViews>
  <sheets>
    <sheet name="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94" i="2"/>
  <c r="D92" i="2"/>
  <c r="D91" i="2"/>
  <c r="D90" i="2"/>
  <c r="D89" i="2"/>
  <c r="D88" i="2"/>
  <c r="D87" i="2"/>
  <c r="D85" i="2"/>
  <c r="D84" i="2"/>
  <c r="D82" i="2"/>
  <c r="D81" i="2"/>
  <c r="D80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95" i="2" l="1"/>
</calcChain>
</file>

<file path=xl/sharedStrings.xml><?xml version="1.0" encoding="utf-8"?>
<sst xmlns="http://schemas.openxmlformats.org/spreadsheetml/2006/main" count="124" uniqueCount="101">
  <si>
    <t>Variable type</t>
  </si>
  <si>
    <t>Code for BMI 35.0-35.9</t>
  </si>
  <si>
    <t>Code for BMI 36.0-36.9</t>
  </si>
  <si>
    <t>Code for BMI 37.0-37.9</t>
  </si>
  <si>
    <t>Code for BMI 38.0-38.9</t>
  </si>
  <si>
    <t>Code for BMI 39.0-39.9</t>
  </si>
  <si>
    <t>Code for BMI 40.0-44.9</t>
  </si>
  <si>
    <t>Code for BMI 45.0-49.9</t>
  </si>
  <si>
    <t>Code for BMI 50.0-59.9</t>
  </si>
  <si>
    <t>Code for BMI 60.0-69.9</t>
  </si>
  <si>
    <t>Code for BMI ≥70.0</t>
  </si>
  <si>
    <t>Code for severely obese, nonspecific</t>
  </si>
  <si>
    <r>
      <t xml:space="preserve">Code for BMI </t>
    </r>
    <r>
      <rPr>
        <sz val="11"/>
        <color rgb="FF000000"/>
        <rFont val="Calibri"/>
        <family val="2"/>
        <scheme val="minor"/>
      </rPr>
      <t>30.0-34.9</t>
    </r>
  </si>
  <si>
    <t>Binary</t>
  </si>
  <si>
    <t>Age in years</t>
  </si>
  <si>
    <t>Continuous</t>
  </si>
  <si>
    <t>Total days hospitalized in the past 6 months</t>
  </si>
  <si>
    <t>Number of distinct generic drugs dispensed in the past 6 months</t>
  </si>
  <si>
    <t>#</t>
  </si>
  <si>
    <t xml:space="preserve">Step 1. </t>
  </si>
  <si>
    <t xml:space="preserve">Step 2. </t>
  </si>
  <si>
    <t xml:space="preserve">Step 3. </t>
  </si>
  <si>
    <t>Code for BMI 70.0+</t>
  </si>
  <si>
    <t>Code for BMI 30.0-34.9 x Code for BMI 35.0-35.9</t>
  </si>
  <si>
    <t>Code for BMI 30.0-34.9 x Code for BMI 36.0-36.9</t>
  </si>
  <si>
    <t>Code for BMI 30.0-34.9 x Code for BMI 37.0-37.9</t>
  </si>
  <si>
    <t>Code for BMI 30.0-34.9 x Code for BMI 38.0-38.9</t>
  </si>
  <si>
    <t>Code for BMI 30.0-34.9 x Code for BMI 39.0-39.9</t>
  </si>
  <si>
    <t>Code for BMI 30.0-34.9 x Code for BMI 40.0-44.9</t>
  </si>
  <si>
    <t>Code for BMI 30.0-34.9 x Code for BMI 45.0-49.9</t>
  </si>
  <si>
    <t>Code for BMI 30.0-34.9 x Code for BMI 50.0-59.9</t>
  </si>
  <si>
    <t>Code for BMI 30.0-34.9 x Code for BMI 60.0-69.9</t>
  </si>
  <si>
    <t>Code for BMI 30.0-34.9 x Code for severely obese, nonspecific</t>
  </si>
  <si>
    <t>Code for BMI 35.0-35.9 x Code for BMI 37.0-37.9</t>
  </si>
  <si>
    <t>Code for BMI 35.0-35.9 x Code for BMI 38.0-38.9</t>
  </si>
  <si>
    <t>Code for BMI 35.0-35.9 x Code for BMI 39.0-39.9</t>
  </si>
  <si>
    <t>Code for BMI 35.0-35.9 x Code for BMI 40.0-44.9</t>
  </si>
  <si>
    <t>Code for BMI 35.0-35.9 x Code for BMI 45.0-49.9</t>
  </si>
  <si>
    <t>Code for BMI 35.0-35.9 x Code for severely obese, nonspecific</t>
  </si>
  <si>
    <t>Code for BMI 36.0-36.9 x Code for BMI 37.0-37.9</t>
  </si>
  <si>
    <t>Code for BMI 36.0-36.9 x Code for BMI 38.0-38.9</t>
  </si>
  <si>
    <t>Code for BMI 36.0-36.9 x Code for BMI 39.0-39.9</t>
  </si>
  <si>
    <t>Code for BMI 36.0-36.9 x Code for BMI 50.0-59.9</t>
  </si>
  <si>
    <t>Code for BMI 37.0-37.9 x Code for BMI 38.0-38.9</t>
  </si>
  <si>
    <t>Code for BMI 37.0-37.9 x Code for BMI 39.0-39.9</t>
  </si>
  <si>
    <t>Code for BMI 37.0-37.9 x Code for BMI 40.0-44.9</t>
  </si>
  <si>
    <t>Code for BMI 37.0-37.9 x Code for BMI 45.0-49.9</t>
  </si>
  <si>
    <t>Code for BMI 37.0-37.9 x Code for severely obese, nonspecific</t>
  </si>
  <si>
    <t>Code for BMI 38.0-38.9 x Code for BMI 39.0-39.9</t>
  </si>
  <si>
    <t>Code for BMI 38.0-38.9 x Code for BMI 40.0-44.9</t>
  </si>
  <si>
    <t>Code for BMI 38.0-38.9 x Code for BMI 45.0-49.9</t>
  </si>
  <si>
    <t>Code for BMI 38.0-38.9 x Code for BMI 50.0-59.9</t>
  </si>
  <si>
    <t>Code for BMI 39.0-39.9 x Code for BMI 45.0-49.9</t>
  </si>
  <si>
    <t>Code for BMI 39.0-39.9 x Code for severely obese, nonspecific</t>
  </si>
  <si>
    <t>Code for BMI 40.0-44.9 x Code for BMI 45.0-49.9</t>
  </si>
  <si>
    <t>Code for BMI 40.0-44.9 x Code for BMI 50.0-59.9</t>
  </si>
  <si>
    <t>Code for BMI 40.0-44.9 x Code for BMI 70.0+</t>
  </si>
  <si>
    <t>Code for BMI 40.0-44.9 x Code for severely obese, nonspecific</t>
  </si>
  <si>
    <t>Code for BMI 45.0-49.9 x Code for BMI 50.0-59.9</t>
  </si>
  <si>
    <t>Code for BMI 45.0-49.9 x Code for BMI 60.0-69.9</t>
  </si>
  <si>
    <t>Code for BMI 45.0-49.9 x Code for BMI 70.0+</t>
  </si>
  <si>
    <t>Code for BMI 45.0-49.9 x Code for severely obese, nonspecific</t>
  </si>
  <si>
    <t>Code for BMI 50.0-59.9 x Code for BMI 60.0-69.9</t>
  </si>
  <si>
    <t>Code for BMI 50.0-59.9 x Code for BMI 70.0+</t>
  </si>
  <si>
    <t>Code for BMI 60.0-69.9 x Code for BMI 70.0+</t>
  </si>
  <si>
    <t>Code for BMI 60.0-69.9 x Code for severely obese, nonspecific</t>
  </si>
  <si>
    <t>Code for BMI 70.0+ x Code for severely obese, nonspecific</t>
  </si>
  <si>
    <r>
      <t xml:space="preserve">Code for BMI 35.0-35.9 </t>
    </r>
    <r>
      <rPr>
        <sz val="11"/>
        <color rgb="FF000000"/>
        <rFont val="Calibri"/>
        <family val="2"/>
        <scheme val="minor"/>
      </rPr>
      <t xml:space="preserve">x Code for BMI </t>
    </r>
    <r>
      <rPr>
        <sz val="11"/>
        <color theme="1"/>
        <rFont val="Calibri"/>
        <family val="2"/>
        <scheme val="minor"/>
      </rPr>
      <t>36.0-36.9</t>
    </r>
  </si>
  <si>
    <t xml:space="preserve">Step 4. </t>
  </si>
  <si>
    <t>Code for BMI 45.0-49.9 x Age in years</t>
  </si>
  <si>
    <t>Code for BMI 50.0-59.9 x Age in years</t>
  </si>
  <si>
    <t>Code for BMI 60.0-69.9 x Age in years</t>
  </si>
  <si>
    <t xml:space="preserve">Step 5. </t>
  </si>
  <si>
    <t>Code for BMI 37.0-37.9 x Number of distinct generic drugs dispensed</t>
  </si>
  <si>
    <t>Code for BMI 45.0-49.9 x Number of distinct generic drugs dispensed</t>
  </si>
  <si>
    <t xml:space="preserve">Step 6. </t>
  </si>
  <si>
    <t>Code for BMI 30.0-34.9 x Total days hospitalized</t>
  </si>
  <si>
    <t>Code for BMI 39.0-39.9 x Total days hospitalized</t>
  </si>
  <si>
    <t>Code for BMI 50.0-59.9 x Total days hospitalized</t>
  </si>
  <si>
    <t>Code for BMI 60.0-69.9 x Total days hospitalized</t>
  </si>
  <si>
    <t>Code for BMI 70.0+ x Total days hospitalized</t>
  </si>
  <si>
    <t>Code for severely obese, nonspecific x Total days hospitalized</t>
  </si>
  <si>
    <t xml:space="preserve">Step 7. </t>
  </si>
  <si>
    <t>Age in years x Total days hospitalized</t>
  </si>
  <si>
    <t>Step 8.</t>
  </si>
  <si>
    <t>Values for example patient</t>
  </si>
  <si>
    <t>Scores for example patient</t>
  </si>
  <si>
    <t>Score</t>
  </si>
  <si>
    <t xml:space="preserve">&lt;-- Change variable values to see impact on scores and predicted pre-operative BMI </t>
  </si>
  <si>
    <t>STEPS TO ESTIMATE PRE-OPERATIVE BMI USING THE B3S3*</t>
  </si>
  <si>
    <t>Baseline score for all patients</t>
  </si>
  <si>
    <t>Determine scores for select 2-way interactions between weight-related codes</t>
  </si>
  <si>
    <t>Determine scores for select 2-way interactions between weight-related codes and age</t>
  </si>
  <si>
    <t>Determine scores for select 2-way interactions between weight-related codes and number of distinct generic drugs dispensed in the past 6 months</t>
  </si>
  <si>
    <t>Determine scores for select 2-way interactions between weight-related codes and total days hospitalized in the past 6 months</t>
  </si>
  <si>
    <t>*To calculate the score for each row in Steps 2-7, determine the value of the variable (or for 2-way interactions, calculate the product of the 2 variable values) and then multiply this value by the associated score for the row</t>
  </si>
  <si>
    <t xml:space="preserve">Sum scores from Steps 1-7 to calculate predicted pre-operative BMI </t>
  </si>
  <si>
    <t>Determine scores for select variables individually</t>
  </si>
  <si>
    <t>Determine scores for select 2-way interactions between variables besides weight-related codes</t>
  </si>
  <si>
    <t>CLAIMS-BASED VARIABLES USED IN THE BMI-BEFORE-BARIATRIC-SURGERY-SCORING-SYSTEM (B3S3)</t>
  </si>
  <si>
    <t>eSheet. Steps to Calculate Pre-Operative BMI Using the B3S3, with an Interactive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</si>
</sst>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2" fillId="0" borderId="0" xfId="0" applyFont="1" applyFill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Border="1"/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/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0" xfId="0" applyFill="1"/>
    <xf numFmtId="0" fontId="1" fillId="0" borderId="0" xfId="0" applyFont="1" applyFill="1"/>
    <xf numFmtId="0" fontId="0" fillId="0" borderId="0" xfId="0" applyBorder="1"/>
    <xf numFmtId="0" fontId="0" fillId="0" borderId="0" xfId="0" applyAlignment="1"/>
    <xf numFmtId="0" fontId="0" fillId="0" borderId="0" xfId="0" applyFont="1" applyAlignment="1"/>
    <xf numFmtId="0" fontId="0" fillId="0" borderId="0" xfId="0" applyFill="1" applyBorder="1"/>
    <xf numFmtId="0" fontId="1" fillId="0" borderId="0" xfId="0" applyFont="1" applyFill="1" applyBorder="1"/>
    <xf numFmtId="0" fontId="2" fillId="0" borderId="4" xfId="0" applyFont="1" applyBorder="1"/>
    <xf numFmtId="0" fontId="0" fillId="0" borderId="4" xfId="0" applyFont="1" applyBorder="1"/>
    <xf numFmtId="0" fontId="2" fillId="0" borderId="4" xfId="0" applyFont="1" applyBorder="1" applyAlignment="1">
      <alignment horizontal="right" vertical="center" wrapText="1"/>
    </xf>
    <xf numFmtId="0" fontId="1" fillId="0" borderId="3" xfId="0" applyFont="1" applyBorder="1" applyAlignment="1"/>
    <xf numFmtId="0" fontId="0" fillId="0" borderId="6" xfId="0" applyFont="1" applyBorder="1"/>
    <xf numFmtId="0" fontId="4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4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9" xfId="0" applyFont="1" applyFill="1" applyBorder="1"/>
    <xf numFmtId="0" fontId="0" fillId="3" borderId="9" xfId="0" applyFont="1" applyFill="1" applyBorder="1" applyAlignment="1"/>
    <xf numFmtId="0" fontId="3" fillId="2" borderId="11" xfId="0" applyFont="1" applyFill="1" applyBorder="1"/>
    <xf numFmtId="0" fontId="0" fillId="2" borderId="11" xfId="0" applyFill="1" applyBorder="1" applyAlignment="1">
      <alignment horizontal="right"/>
    </xf>
    <xf numFmtId="0" fontId="1" fillId="2" borderId="12" xfId="0" applyFont="1" applyFill="1" applyBorder="1"/>
    <xf numFmtId="0" fontId="0" fillId="0" borderId="1" xfId="0" applyBorder="1"/>
    <xf numFmtId="0" fontId="0" fillId="0" borderId="1" xfId="0" applyFont="1" applyFill="1" applyBorder="1" applyAlignment="1">
      <alignment vertical="center" wrapText="1"/>
    </xf>
    <xf numFmtId="0" fontId="0" fillId="0" borderId="2" xfId="0" applyBorder="1"/>
    <xf numFmtId="0" fontId="0" fillId="3" borderId="8" xfId="0" applyFill="1" applyBorder="1"/>
    <xf numFmtId="0" fontId="1" fillId="0" borderId="3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6" fillId="0" borderId="0" xfId="0" applyFont="1"/>
    <xf numFmtId="0" fontId="0" fillId="2" borderId="11" xfId="0" applyFill="1" applyBorder="1"/>
    <xf numFmtId="0" fontId="1" fillId="2" borderId="11" xfId="0" applyFont="1" applyFill="1" applyBorder="1"/>
    <xf numFmtId="0" fontId="1" fillId="2" borderId="12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0" borderId="4" xfId="0" applyFont="1" applyBorder="1" applyAlignment="1"/>
    <xf numFmtId="164" fontId="5" fillId="3" borderId="10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EB86-C937-4F18-8DA7-BF127760E658}">
  <dimension ref="A1:F96"/>
  <sheetViews>
    <sheetView tabSelected="1" zoomScale="90" zoomScaleNormal="90" workbookViewId="0">
      <selection activeCell="G88" sqref="G88"/>
    </sheetView>
  </sheetViews>
  <sheetFormatPr defaultRowHeight="15" x14ac:dyDescent="0.25"/>
  <cols>
    <col min="1" max="1" width="7" customWidth="1"/>
    <col min="2" max="2" width="89.140625" customWidth="1"/>
    <col min="3" max="3" width="41" customWidth="1"/>
    <col min="4" max="4" width="26" customWidth="1"/>
    <col min="5" max="5" width="17" customWidth="1"/>
    <col min="6" max="6" width="17" bestFit="1" customWidth="1"/>
  </cols>
  <sheetData>
    <row r="1" spans="1:6" ht="15.75" thickBot="1" x14ac:dyDescent="0.3">
      <c r="A1" s="53" t="s">
        <v>100</v>
      </c>
      <c r="D1" s="13"/>
      <c r="E1" s="13"/>
      <c r="F1" s="13"/>
    </row>
    <row r="2" spans="1:6" ht="15.75" thickBot="1" x14ac:dyDescent="0.3">
      <c r="A2" s="36" t="s">
        <v>18</v>
      </c>
      <c r="B2" s="35" t="s">
        <v>99</v>
      </c>
      <c r="C2" s="37" t="s">
        <v>0</v>
      </c>
      <c r="D2" s="50" t="s">
        <v>85</v>
      </c>
      <c r="E2" s="30" t="s">
        <v>88</v>
      </c>
      <c r="F2" s="17"/>
    </row>
    <row r="3" spans="1:6" x14ac:dyDescent="0.25">
      <c r="A3" s="38">
        <v>1</v>
      </c>
      <c r="B3" s="39" t="s">
        <v>12</v>
      </c>
      <c r="C3" s="40" t="s">
        <v>13</v>
      </c>
      <c r="D3" s="41">
        <v>0</v>
      </c>
      <c r="E3" s="13"/>
      <c r="F3" s="13"/>
    </row>
    <row r="4" spans="1:6" x14ac:dyDescent="0.25">
      <c r="A4" s="9">
        <v>2</v>
      </c>
      <c r="B4" s="3" t="s">
        <v>1</v>
      </c>
      <c r="C4" s="4" t="s">
        <v>13</v>
      </c>
      <c r="D4" s="31">
        <v>0</v>
      </c>
      <c r="E4" s="13"/>
      <c r="F4" s="13"/>
    </row>
    <row r="5" spans="1:6" x14ac:dyDescent="0.25">
      <c r="A5" s="9">
        <v>3</v>
      </c>
      <c r="B5" s="5" t="s">
        <v>2</v>
      </c>
      <c r="C5" s="4" t="s">
        <v>13</v>
      </c>
      <c r="D5" s="31">
        <v>0</v>
      </c>
      <c r="E5" s="13"/>
      <c r="F5" s="13"/>
    </row>
    <row r="6" spans="1:6" x14ac:dyDescent="0.25">
      <c r="A6" s="9">
        <v>4</v>
      </c>
      <c r="B6" s="3" t="s">
        <v>3</v>
      </c>
      <c r="C6" s="4" t="s">
        <v>13</v>
      </c>
      <c r="D6" s="31">
        <v>0</v>
      </c>
      <c r="E6" s="13"/>
      <c r="F6" s="13"/>
    </row>
    <row r="7" spans="1:6" x14ac:dyDescent="0.25">
      <c r="A7" s="9">
        <v>5</v>
      </c>
      <c r="B7" s="5" t="s">
        <v>4</v>
      </c>
      <c r="C7" s="4" t="s">
        <v>13</v>
      </c>
      <c r="D7" s="31">
        <v>0</v>
      </c>
      <c r="E7" s="13"/>
      <c r="F7" s="13"/>
    </row>
    <row r="8" spans="1:6" x14ac:dyDescent="0.25">
      <c r="A8" s="9">
        <v>6</v>
      </c>
      <c r="B8" s="3" t="s">
        <v>5</v>
      </c>
      <c r="C8" s="4" t="s">
        <v>13</v>
      </c>
      <c r="D8" s="31">
        <v>0</v>
      </c>
      <c r="E8" s="13"/>
      <c r="F8" s="13"/>
    </row>
    <row r="9" spans="1:6" x14ac:dyDescent="0.25">
      <c r="A9" s="9">
        <v>7</v>
      </c>
      <c r="B9" s="5" t="s">
        <v>6</v>
      </c>
      <c r="C9" s="4" t="s">
        <v>13</v>
      </c>
      <c r="D9" s="31">
        <v>1</v>
      </c>
      <c r="E9" s="13"/>
      <c r="F9" s="13"/>
    </row>
    <row r="10" spans="1:6" x14ac:dyDescent="0.25">
      <c r="A10" s="9">
        <v>8</v>
      </c>
      <c r="B10" s="3" t="s">
        <v>7</v>
      </c>
      <c r="C10" s="4" t="s">
        <v>13</v>
      </c>
      <c r="D10" s="31">
        <v>0</v>
      </c>
      <c r="E10" s="13"/>
      <c r="F10" s="13"/>
    </row>
    <row r="11" spans="1:6" x14ac:dyDescent="0.25">
      <c r="A11" s="9">
        <v>9</v>
      </c>
      <c r="B11" s="5" t="s">
        <v>8</v>
      </c>
      <c r="C11" s="4" t="s">
        <v>13</v>
      </c>
      <c r="D11" s="31">
        <v>0</v>
      </c>
      <c r="E11" s="13"/>
      <c r="F11" s="13"/>
    </row>
    <row r="12" spans="1:6" x14ac:dyDescent="0.25">
      <c r="A12" s="9">
        <v>10</v>
      </c>
      <c r="B12" s="3" t="s">
        <v>9</v>
      </c>
      <c r="C12" s="4" t="s">
        <v>13</v>
      </c>
      <c r="D12" s="31">
        <v>1</v>
      </c>
      <c r="E12" s="13"/>
      <c r="F12" s="13"/>
    </row>
    <row r="13" spans="1:6" x14ac:dyDescent="0.25">
      <c r="A13" s="9">
        <v>11</v>
      </c>
      <c r="B13" s="5" t="s">
        <v>10</v>
      </c>
      <c r="C13" s="4" t="s">
        <v>13</v>
      </c>
      <c r="D13" s="31">
        <v>0</v>
      </c>
      <c r="E13" s="13"/>
      <c r="F13" s="13"/>
    </row>
    <row r="14" spans="1:6" x14ac:dyDescent="0.25">
      <c r="A14" s="9">
        <v>12</v>
      </c>
      <c r="B14" s="5" t="s">
        <v>11</v>
      </c>
      <c r="C14" s="4" t="s">
        <v>13</v>
      </c>
      <c r="D14" s="31">
        <v>1</v>
      </c>
      <c r="E14" s="13"/>
      <c r="F14" s="13"/>
    </row>
    <row r="15" spans="1:6" x14ac:dyDescent="0.25">
      <c r="A15" s="9">
        <v>13</v>
      </c>
      <c r="B15" s="5" t="s">
        <v>14</v>
      </c>
      <c r="C15" s="4" t="s">
        <v>15</v>
      </c>
      <c r="D15" s="31">
        <v>55</v>
      </c>
      <c r="E15" s="13"/>
      <c r="F15" s="13"/>
    </row>
    <row r="16" spans="1:6" x14ac:dyDescent="0.25">
      <c r="A16" s="9">
        <v>14</v>
      </c>
      <c r="B16" s="5" t="s">
        <v>17</v>
      </c>
      <c r="C16" s="4" t="s">
        <v>15</v>
      </c>
      <c r="D16" s="31">
        <v>8</v>
      </c>
      <c r="E16" s="16"/>
      <c r="F16" s="13"/>
    </row>
    <row r="17" spans="1:6" ht="15.75" thickBot="1" x14ac:dyDescent="0.3">
      <c r="A17" s="10">
        <v>15</v>
      </c>
      <c r="B17" s="6" t="s">
        <v>16</v>
      </c>
      <c r="C17" s="7" t="s">
        <v>15</v>
      </c>
      <c r="D17" s="32">
        <v>0</v>
      </c>
      <c r="E17" s="13"/>
      <c r="F17" s="13"/>
    </row>
    <row r="18" spans="1:6" ht="15.75" thickBot="1" x14ac:dyDescent="0.3">
      <c r="B18" s="2"/>
      <c r="D18" s="13"/>
      <c r="E18" s="13"/>
      <c r="F18" s="13"/>
    </row>
    <row r="19" spans="1:6" s="11" customFormat="1" ht="15.75" thickBot="1" x14ac:dyDescent="0.3">
      <c r="A19" s="46"/>
      <c r="B19" s="47" t="s">
        <v>89</v>
      </c>
      <c r="C19" s="48" t="s">
        <v>87</v>
      </c>
      <c r="D19" s="49" t="s">
        <v>86</v>
      </c>
      <c r="E19" s="12"/>
      <c r="F19" s="12"/>
    </row>
    <row r="20" spans="1:6" x14ac:dyDescent="0.25">
      <c r="A20" s="42" t="s">
        <v>19</v>
      </c>
      <c r="B20" s="23" t="s">
        <v>90</v>
      </c>
      <c r="C20" s="18">
        <v>28.140536600000001</v>
      </c>
      <c r="D20" s="33">
        <f>C20</f>
        <v>28.140536600000001</v>
      </c>
      <c r="E20" s="1"/>
    </row>
    <row r="21" spans="1:6" x14ac:dyDescent="0.25">
      <c r="A21" s="42" t="s">
        <v>20</v>
      </c>
      <c r="B21" s="23" t="s">
        <v>97</v>
      </c>
      <c r="C21" s="19"/>
      <c r="D21" s="33"/>
      <c r="E21" s="1"/>
    </row>
    <row r="22" spans="1:6" x14ac:dyDescent="0.25">
      <c r="A22" s="43"/>
      <c r="B22" s="24" t="s">
        <v>2</v>
      </c>
      <c r="C22" s="20">
        <v>-4.2886853169999997</v>
      </c>
      <c r="D22" s="33">
        <f>D5*C22</f>
        <v>0</v>
      </c>
      <c r="E22" s="1"/>
    </row>
    <row r="23" spans="1:6" x14ac:dyDescent="0.25">
      <c r="A23" s="43"/>
      <c r="B23" s="24" t="s">
        <v>4</v>
      </c>
      <c r="C23" s="20">
        <v>-3.1130666169999999</v>
      </c>
      <c r="D23" s="33">
        <f>D7*C23</f>
        <v>0</v>
      </c>
      <c r="E23" s="1"/>
      <c r="F23" s="45"/>
    </row>
    <row r="24" spans="1:6" x14ac:dyDescent="0.25">
      <c r="A24" s="43"/>
      <c r="B24" s="24" t="s">
        <v>6</v>
      </c>
      <c r="C24" s="20">
        <v>-0.37661636599999998</v>
      </c>
      <c r="D24" s="33">
        <f t="shared" ref="D24:D32" si="0">D9*C24</f>
        <v>-0.37661636599999998</v>
      </c>
      <c r="E24" s="1"/>
    </row>
    <row r="25" spans="1:6" x14ac:dyDescent="0.25">
      <c r="A25" s="43"/>
      <c r="B25" s="24" t="s">
        <v>7</v>
      </c>
      <c r="C25" s="20">
        <v>3.3291588600000002</v>
      </c>
      <c r="D25" s="33">
        <f t="shared" si="0"/>
        <v>0</v>
      </c>
      <c r="E25" s="1"/>
    </row>
    <row r="26" spans="1:6" x14ac:dyDescent="0.25">
      <c r="A26" s="43"/>
      <c r="B26" s="24" t="s">
        <v>8</v>
      </c>
      <c r="C26" s="20">
        <v>10.37113053</v>
      </c>
      <c r="D26" s="33">
        <f t="shared" si="0"/>
        <v>0</v>
      </c>
      <c r="E26" s="1"/>
    </row>
    <row r="27" spans="1:6" x14ac:dyDescent="0.25">
      <c r="A27" s="43"/>
      <c r="B27" s="24" t="s">
        <v>9</v>
      </c>
      <c r="C27" s="20">
        <v>17.795487090000002</v>
      </c>
      <c r="D27" s="33">
        <f t="shared" si="0"/>
        <v>17.795487090000002</v>
      </c>
      <c r="E27" s="1"/>
    </row>
    <row r="28" spans="1:6" x14ac:dyDescent="0.25">
      <c r="A28" s="43"/>
      <c r="B28" s="24" t="s">
        <v>22</v>
      </c>
      <c r="C28" s="20">
        <v>29.480135069999999</v>
      </c>
      <c r="D28" s="33">
        <f t="shared" si="0"/>
        <v>0</v>
      </c>
      <c r="E28" s="1"/>
    </row>
    <row r="29" spans="1:6" x14ac:dyDescent="0.25">
      <c r="A29" s="43"/>
      <c r="B29" s="24" t="s">
        <v>11</v>
      </c>
      <c r="C29" s="20">
        <v>15.749602879999999</v>
      </c>
      <c r="D29" s="33">
        <f t="shared" si="0"/>
        <v>15.749602879999999</v>
      </c>
      <c r="E29" s="1"/>
    </row>
    <row r="30" spans="1:6" x14ac:dyDescent="0.25">
      <c r="A30" s="43"/>
      <c r="B30" s="24" t="s">
        <v>14</v>
      </c>
      <c r="C30" s="20">
        <v>-2.5192227000000001E-2</v>
      </c>
      <c r="D30" s="33">
        <f t="shared" si="0"/>
        <v>-1.385572485</v>
      </c>
      <c r="E30" s="1"/>
    </row>
    <row r="31" spans="1:6" x14ac:dyDescent="0.25">
      <c r="A31" s="43"/>
      <c r="B31" s="24" t="s">
        <v>17</v>
      </c>
      <c r="C31" s="20">
        <v>-1.0474726E-2</v>
      </c>
      <c r="D31" s="33">
        <f t="shared" si="0"/>
        <v>-8.3797808000000001E-2</v>
      </c>
      <c r="E31" s="1"/>
    </row>
    <row r="32" spans="1:6" x14ac:dyDescent="0.25">
      <c r="A32" s="43"/>
      <c r="B32" s="25" t="s">
        <v>16</v>
      </c>
      <c r="C32" s="20">
        <v>-2.8503595E-2</v>
      </c>
      <c r="D32" s="33">
        <f t="shared" si="0"/>
        <v>0</v>
      </c>
      <c r="E32" s="1"/>
    </row>
    <row r="33" spans="1:5" s="14" customFormat="1" x14ac:dyDescent="0.25">
      <c r="A33" s="42" t="s">
        <v>21</v>
      </c>
      <c r="B33" s="26" t="s">
        <v>91</v>
      </c>
      <c r="C33" s="20"/>
      <c r="D33" s="34"/>
      <c r="E33" s="15"/>
    </row>
    <row r="34" spans="1:5" x14ac:dyDescent="0.25">
      <c r="A34" s="43"/>
      <c r="B34" s="24" t="s">
        <v>23</v>
      </c>
      <c r="C34" s="20">
        <v>2.9084847190000001</v>
      </c>
      <c r="D34" s="34">
        <f>(D3*D4)*C34</f>
        <v>0</v>
      </c>
      <c r="E34" s="1"/>
    </row>
    <row r="35" spans="1:5" x14ac:dyDescent="0.25">
      <c r="A35" s="43"/>
      <c r="B35" s="24" t="s">
        <v>24</v>
      </c>
      <c r="C35" s="20">
        <v>1.8140963999999999</v>
      </c>
      <c r="D35" s="33">
        <f>(D3*D5)*C35</f>
        <v>0</v>
      </c>
      <c r="E35" s="1"/>
    </row>
    <row r="36" spans="1:5" x14ac:dyDescent="0.25">
      <c r="A36" s="43"/>
      <c r="B36" s="24" t="s">
        <v>25</v>
      </c>
      <c r="C36" s="20">
        <v>3.0736793520000001</v>
      </c>
      <c r="D36" s="33">
        <f>(D3*D6)*C36</f>
        <v>0</v>
      </c>
      <c r="E36" s="1"/>
    </row>
    <row r="37" spans="1:5" x14ac:dyDescent="0.25">
      <c r="A37" s="43"/>
      <c r="B37" s="24" t="s">
        <v>26</v>
      </c>
      <c r="C37" s="20">
        <v>2.3239741309999999</v>
      </c>
      <c r="D37" s="33">
        <f>(D3*D7)*C37</f>
        <v>0</v>
      </c>
      <c r="E37" s="1"/>
    </row>
    <row r="38" spans="1:5" x14ac:dyDescent="0.25">
      <c r="A38" s="43"/>
      <c r="B38" s="24" t="s">
        <v>27</v>
      </c>
      <c r="C38" s="20">
        <v>2.001120893</v>
      </c>
      <c r="D38" s="33">
        <f>(D3*D8)*C38</f>
        <v>0</v>
      </c>
      <c r="E38" s="1"/>
    </row>
    <row r="39" spans="1:5" x14ac:dyDescent="0.25">
      <c r="A39" s="43"/>
      <c r="B39" s="24" t="s">
        <v>28</v>
      </c>
      <c r="C39" s="20">
        <v>2.470759492</v>
      </c>
      <c r="D39" s="33">
        <f>(D3*D9)*C39</f>
        <v>0</v>
      </c>
      <c r="E39" s="1"/>
    </row>
    <row r="40" spans="1:5" x14ac:dyDescent="0.25">
      <c r="A40" s="43"/>
      <c r="B40" s="24" t="s">
        <v>29</v>
      </c>
      <c r="C40" s="20">
        <v>3.5359486260000002</v>
      </c>
      <c r="D40" s="33">
        <f>(D3*D10)*C40</f>
        <v>0</v>
      </c>
      <c r="E40" s="1"/>
    </row>
    <row r="41" spans="1:5" x14ac:dyDescent="0.25">
      <c r="A41" s="43"/>
      <c r="B41" s="24" t="s">
        <v>30</v>
      </c>
      <c r="C41" s="20">
        <v>2.9353880530000001</v>
      </c>
      <c r="D41" s="33">
        <f>(D3*D11)*C41</f>
        <v>0</v>
      </c>
      <c r="E41" s="1"/>
    </row>
    <row r="42" spans="1:5" x14ac:dyDescent="0.25">
      <c r="A42" s="43"/>
      <c r="B42" s="24" t="s">
        <v>31</v>
      </c>
      <c r="C42" s="20">
        <v>-19.947307219999999</v>
      </c>
      <c r="D42" s="33">
        <f>(D3*D12)*C42</f>
        <v>0</v>
      </c>
      <c r="E42" s="1"/>
    </row>
    <row r="43" spans="1:5" x14ac:dyDescent="0.25">
      <c r="A43" s="43"/>
      <c r="B43" s="24" t="s">
        <v>32</v>
      </c>
      <c r="C43" s="20">
        <v>-6.4578433779999997</v>
      </c>
      <c r="D43" s="33">
        <f>(D3*D14)*C43</f>
        <v>0</v>
      </c>
      <c r="E43" s="1"/>
    </row>
    <row r="44" spans="1:5" x14ac:dyDescent="0.25">
      <c r="A44" s="43"/>
      <c r="B44" s="27" t="s">
        <v>67</v>
      </c>
      <c r="C44" s="20">
        <v>1.7191042670000001</v>
      </c>
      <c r="D44" s="33">
        <f>(D4*D5)*C44</f>
        <v>0</v>
      </c>
      <c r="E44" s="1"/>
    </row>
    <row r="45" spans="1:5" x14ac:dyDescent="0.25">
      <c r="A45" s="43"/>
      <c r="B45" s="24" t="s">
        <v>33</v>
      </c>
      <c r="C45" s="20">
        <v>0.94131186099999997</v>
      </c>
      <c r="D45" s="33">
        <f>(D4*D6)*C45</f>
        <v>0</v>
      </c>
      <c r="E45" s="1"/>
    </row>
    <row r="46" spans="1:5" x14ac:dyDescent="0.25">
      <c r="A46" s="43"/>
      <c r="B46" s="24" t="s">
        <v>34</v>
      </c>
      <c r="C46" s="20">
        <v>1.1313504889999999</v>
      </c>
      <c r="D46" s="33">
        <f>(D4*D7)*C46</f>
        <v>0</v>
      </c>
      <c r="E46" s="1"/>
    </row>
    <row r="47" spans="1:5" x14ac:dyDescent="0.25">
      <c r="A47" s="43"/>
      <c r="B47" s="24" t="s">
        <v>35</v>
      </c>
      <c r="C47" s="20">
        <v>1.205308568</v>
      </c>
      <c r="D47" s="33">
        <f>(D4*D8)*C47</f>
        <v>0</v>
      </c>
      <c r="E47" s="1"/>
    </row>
    <row r="48" spans="1:5" x14ac:dyDescent="0.25">
      <c r="A48" s="43"/>
      <c r="B48" s="24" t="s">
        <v>36</v>
      </c>
      <c r="C48" s="20">
        <v>1.170863051</v>
      </c>
      <c r="D48" s="33">
        <f>(D4*D9)*C48</f>
        <v>0</v>
      </c>
      <c r="E48" s="1"/>
    </row>
    <row r="49" spans="1:5" x14ac:dyDescent="0.25">
      <c r="A49" s="43"/>
      <c r="B49" s="24" t="s">
        <v>37</v>
      </c>
      <c r="C49" s="20">
        <v>1.8481211749999999</v>
      </c>
      <c r="D49" s="33">
        <f>(D4*D10)*C49</f>
        <v>0</v>
      </c>
      <c r="E49" s="1"/>
    </row>
    <row r="50" spans="1:5" x14ac:dyDescent="0.25">
      <c r="A50" s="43"/>
      <c r="B50" s="24" t="s">
        <v>38</v>
      </c>
      <c r="C50" s="20">
        <v>-4.2988479780000004</v>
      </c>
      <c r="D50" s="33">
        <f>(D4*D14)*C50</f>
        <v>0</v>
      </c>
      <c r="E50" s="1"/>
    </row>
    <row r="51" spans="1:5" x14ac:dyDescent="0.25">
      <c r="A51" s="43"/>
      <c r="B51" s="24" t="s">
        <v>39</v>
      </c>
      <c r="C51" s="20">
        <v>1.4240002430000001</v>
      </c>
      <c r="D51" s="33">
        <f>(D5*D6)*C51</f>
        <v>0</v>
      </c>
      <c r="E51" s="1"/>
    </row>
    <row r="52" spans="1:5" x14ac:dyDescent="0.25">
      <c r="A52" s="43"/>
      <c r="B52" s="24" t="s">
        <v>40</v>
      </c>
      <c r="C52" s="20">
        <v>1.6365378610000001</v>
      </c>
      <c r="D52" s="33">
        <f>(D5*D7)*C52</f>
        <v>0</v>
      </c>
      <c r="E52" s="1"/>
    </row>
    <row r="53" spans="1:5" x14ac:dyDescent="0.25">
      <c r="A53" s="43"/>
      <c r="B53" s="24" t="s">
        <v>41</v>
      </c>
      <c r="C53" s="20">
        <v>0.200536137</v>
      </c>
      <c r="D53" s="33">
        <f>(D5*D8)*C53</f>
        <v>0</v>
      </c>
      <c r="E53" s="1"/>
    </row>
    <row r="54" spans="1:5" x14ac:dyDescent="0.25">
      <c r="A54" s="43"/>
      <c r="B54" s="24" t="s">
        <v>42</v>
      </c>
      <c r="C54" s="20">
        <v>-11.078972459999999</v>
      </c>
      <c r="D54" s="33">
        <f>(D5*D11)*C54</f>
        <v>0</v>
      </c>
      <c r="E54" s="1"/>
    </row>
    <row r="55" spans="1:5" x14ac:dyDescent="0.25">
      <c r="A55" s="43"/>
      <c r="B55" s="24" t="s">
        <v>43</v>
      </c>
      <c r="C55" s="20">
        <v>1.1349990139999999</v>
      </c>
      <c r="D55" s="33">
        <f>(D6*D7)*C55</f>
        <v>0</v>
      </c>
      <c r="E55" s="1"/>
    </row>
    <row r="56" spans="1:5" x14ac:dyDescent="0.25">
      <c r="A56" s="43"/>
      <c r="B56" s="24" t="s">
        <v>44</v>
      </c>
      <c r="C56" s="20">
        <v>0.51999709699999996</v>
      </c>
      <c r="D56" s="33">
        <f>(D6*D8)*C56</f>
        <v>0</v>
      </c>
      <c r="E56" s="1"/>
    </row>
    <row r="57" spans="1:5" x14ac:dyDescent="0.25">
      <c r="A57" s="43"/>
      <c r="B57" s="24" t="s">
        <v>45</v>
      </c>
      <c r="C57" s="20">
        <v>0.72811535100000002</v>
      </c>
      <c r="D57" s="33">
        <f>(D6*D9)*C57</f>
        <v>0</v>
      </c>
      <c r="E57" s="1"/>
    </row>
    <row r="58" spans="1:5" x14ac:dyDescent="0.25">
      <c r="A58" s="43"/>
      <c r="B58" s="24" t="s">
        <v>46</v>
      </c>
      <c r="C58" s="20">
        <v>-1.560077806</v>
      </c>
      <c r="D58" s="33">
        <f>(D6*D10)*C58</f>
        <v>0</v>
      </c>
      <c r="E58" s="1"/>
    </row>
    <row r="59" spans="1:5" x14ac:dyDescent="0.25">
      <c r="A59" s="43"/>
      <c r="B59" s="24" t="s">
        <v>47</v>
      </c>
      <c r="C59" s="20">
        <v>-2.8894689009999999</v>
      </c>
      <c r="D59" s="33">
        <f>(D6*D14)*C59</f>
        <v>0</v>
      </c>
      <c r="E59" s="1"/>
    </row>
    <row r="60" spans="1:5" x14ac:dyDescent="0.25">
      <c r="A60" s="43"/>
      <c r="B60" s="24" t="s">
        <v>48</v>
      </c>
      <c r="C60" s="20">
        <v>1.9106994960000001</v>
      </c>
      <c r="D60" s="33">
        <f>(D7*D8)*C60</f>
        <v>0</v>
      </c>
      <c r="E60" s="1"/>
    </row>
    <row r="61" spans="1:5" x14ac:dyDescent="0.25">
      <c r="A61" s="43"/>
      <c r="B61" s="24" t="s">
        <v>49</v>
      </c>
      <c r="C61" s="20">
        <v>9.8222252999999995E-2</v>
      </c>
      <c r="D61" s="33">
        <f>(D7*D9)*C61</f>
        <v>0</v>
      </c>
      <c r="E61" s="1"/>
    </row>
    <row r="62" spans="1:5" x14ac:dyDescent="0.25">
      <c r="A62" s="43"/>
      <c r="B62" s="24" t="s">
        <v>50</v>
      </c>
      <c r="C62" s="20">
        <v>-4.0102331370000002</v>
      </c>
      <c r="D62" s="33">
        <f>(D7*D10)*C62</f>
        <v>0</v>
      </c>
      <c r="E62" s="1"/>
    </row>
    <row r="63" spans="1:5" x14ac:dyDescent="0.25">
      <c r="A63" s="43"/>
      <c r="B63" s="24" t="s">
        <v>51</v>
      </c>
      <c r="C63" s="20">
        <v>-2.4854321420000001</v>
      </c>
      <c r="D63" s="33">
        <f>(D7*D11)*C63</f>
        <v>0</v>
      </c>
      <c r="E63" s="1"/>
    </row>
    <row r="64" spans="1:5" x14ac:dyDescent="0.25">
      <c r="A64" s="43"/>
      <c r="B64" s="24" t="s">
        <v>52</v>
      </c>
      <c r="C64" s="20">
        <v>6.2722525000000001E-2</v>
      </c>
      <c r="D64" s="33">
        <f>(D8*D10)*C64</f>
        <v>0</v>
      </c>
      <c r="E64" s="1"/>
    </row>
    <row r="65" spans="1:5" x14ac:dyDescent="0.25">
      <c r="A65" s="43"/>
      <c r="B65" s="24" t="s">
        <v>53</v>
      </c>
      <c r="C65" s="20">
        <v>-2.2585524530000001</v>
      </c>
      <c r="D65" s="33">
        <f>(D8*D14)*C65</f>
        <v>0</v>
      </c>
      <c r="E65" s="1"/>
    </row>
    <row r="66" spans="1:5" x14ac:dyDescent="0.25">
      <c r="A66" s="43"/>
      <c r="B66" s="24" t="s">
        <v>54</v>
      </c>
      <c r="C66" s="20">
        <v>-1.834714432</v>
      </c>
      <c r="D66" s="33">
        <f>(D9*D10)*C66</f>
        <v>0</v>
      </c>
      <c r="E66" s="1"/>
    </row>
    <row r="67" spans="1:5" x14ac:dyDescent="0.25">
      <c r="A67" s="43"/>
      <c r="B67" s="24" t="s">
        <v>55</v>
      </c>
      <c r="C67" s="20">
        <v>-2.3479479649999999</v>
      </c>
      <c r="D67" s="33">
        <f>(D9*D11)*C67</f>
        <v>0</v>
      </c>
      <c r="E67" s="1"/>
    </row>
    <row r="68" spans="1:5" x14ac:dyDescent="0.25">
      <c r="A68" s="43"/>
      <c r="B68" s="24" t="s">
        <v>56</v>
      </c>
      <c r="C68" s="20">
        <v>-26.362239769999999</v>
      </c>
      <c r="D68" s="33">
        <f>(D9*D13)*C68</f>
        <v>0</v>
      </c>
      <c r="E68" s="1"/>
    </row>
    <row r="69" spans="1:5" x14ac:dyDescent="0.25">
      <c r="A69" s="43"/>
      <c r="B69" s="24" t="s">
        <v>57</v>
      </c>
      <c r="C69" s="20">
        <v>-2.1747820000000001E-3</v>
      </c>
      <c r="D69" s="33">
        <f>(D9*D14)*C69</f>
        <v>-2.1747820000000001E-3</v>
      </c>
      <c r="E69" s="1"/>
    </row>
    <row r="70" spans="1:5" x14ac:dyDescent="0.25">
      <c r="A70" s="43"/>
      <c r="B70" s="24" t="s">
        <v>58</v>
      </c>
      <c r="C70" s="20">
        <v>-8.0772837600000003</v>
      </c>
      <c r="D70" s="33">
        <f>(D10*D11)*C70</f>
        <v>0</v>
      </c>
      <c r="E70" s="1"/>
    </row>
    <row r="71" spans="1:5" x14ac:dyDescent="0.25">
      <c r="A71" s="43"/>
      <c r="B71" s="24" t="s">
        <v>59</v>
      </c>
      <c r="C71" s="20">
        <v>-14.91687578</v>
      </c>
      <c r="D71" s="33">
        <f>(D10*D12)*C71</f>
        <v>0</v>
      </c>
      <c r="E71" s="1"/>
    </row>
    <row r="72" spans="1:5" x14ac:dyDescent="0.25">
      <c r="A72" s="43"/>
      <c r="B72" s="24" t="s">
        <v>60</v>
      </c>
      <c r="C72" s="20">
        <v>-3.64905919</v>
      </c>
      <c r="D72" s="33">
        <f>(D10*D13)*C72</f>
        <v>0</v>
      </c>
      <c r="E72" s="1"/>
    </row>
    <row r="73" spans="1:5" x14ac:dyDescent="0.25">
      <c r="A73" s="43"/>
      <c r="B73" s="24" t="s">
        <v>61</v>
      </c>
      <c r="C73" s="20">
        <v>9.3791948E-2</v>
      </c>
      <c r="D73" s="33">
        <f>(D10*D14)*C73</f>
        <v>0</v>
      </c>
      <c r="E73" s="1"/>
    </row>
    <row r="74" spans="1:5" x14ac:dyDescent="0.25">
      <c r="A74" s="43"/>
      <c r="B74" s="24" t="s">
        <v>62</v>
      </c>
      <c r="C74" s="20">
        <v>-14.422657770000001</v>
      </c>
      <c r="D74" s="33">
        <f>(D11*D12)*C74</f>
        <v>0</v>
      </c>
      <c r="E74" s="1"/>
    </row>
    <row r="75" spans="1:5" x14ac:dyDescent="0.25">
      <c r="A75" s="43"/>
      <c r="B75" s="24" t="s">
        <v>63</v>
      </c>
      <c r="C75" s="20">
        <v>-15.891660999999999</v>
      </c>
      <c r="D75" s="33">
        <f>(D11*D13)*C75</f>
        <v>0</v>
      </c>
      <c r="E75" s="1"/>
    </row>
    <row r="76" spans="1:5" x14ac:dyDescent="0.25">
      <c r="A76" s="43"/>
      <c r="B76" s="24" t="s">
        <v>64</v>
      </c>
      <c r="C76" s="20">
        <v>-24.217974559999998</v>
      </c>
      <c r="D76" s="33">
        <f>(D12*D13)*C76</f>
        <v>0</v>
      </c>
      <c r="E76" s="1"/>
    </row>
    <row r="77" spans="1:5" x14ac:dyDescent="0.25">
      <c r="A77" s="43"/>
      <c r="B77" s="24" t="s">
        <v>65</v>
      </c>
      <c r="C77" s="20">
        <v>0.170058557</v>
      </c>
      <c r="D77" s="33">
        <f>(D12*D14)*C77</f>
        <v>0.170058557</v>
      </c>
      <c r="E77" s="1"/>
    </row>
    <row r="78" spans="1:5" x14ac:dyDescent="0.25">
      <c r="A78" s="43"/>
      <c r="B78" s="24" t="s">
        <v>66</v>
      </c>
      <c r="C78" s="20">
        <v>0.402493292</v>
      </c>
      <c r="D78" s="33">
        <f>(D13*D14)*C78</f>
        <v>0</v>
      </c>
      <c r="E78" s="1"/>
    </row>
    <row r="79" spans="1:5" x14ac:dyDescent="0.25">
      <c r="A79" s="42" t="s">
        <v>68</v>
      </c>
      <c r="B79" s="8" t="s">
        <v>92</v>
      </c>
      <c r="C79" s="19"/>
      <c r="D79" s="33"/>
      <c r="E79" s="1"/>
    </row>
    <row r="80" spans="1:5" x14ac:dyDescent="0.25">
      <c r="A80" s="43"/>
      <c r="B80" s="24" t="s">
        <v>69</v>
      </c>
      <c r="C80" s="20">
        <v>1.3590570999999999E-2</v>
      </c>
      <c r="D80" s="33">
        <f>(D10*D15)*C80</f>
        <v>0</v>
      </c>
      <c r="E80" s="1"/>
    </row>
    <row r="81" spans="1:5" x14ac:dyDescent="0.25">
      <c r="A81" s="43"/>
      <c r="B81" s="24" t="s">
        <v>70</v>
      </c>
      <c r="C81" s="20">
        <v>8.3758089999999997E-3</v>
      </c>
      <c r="D81" s="33">
        <f>(D11*D15)*C81</f>
        <v>0</v>
      </c>
      <c r="E81" s="1"/>
    </row>
    <row r="82" spans="1:5" x14ac:dyDescent="0.25">
      <c r="A82" s="43"/>
      <c r="B82" s="24" t="s">
        <v>71</v>
      </c>
      <c r="C82" s="20">
        <v>3.4877198999999998E-2</v>
      </c>
      <c r="D82" s="33">
        <f>(D12*D15)*C82</f>
        <v>1.9182459449999998</v>
      </c>
      <c r="E82" s="1"/>
    </row>
    <row r="83" spans="1:5" ht="30" x14ac:dyDescent="0.25">
      <c r="A83" s="42" t="s">
        <v>72</v>
      </c>
      <c r="B83" s="28" t="s">
        <v>93</v>
      </c>
      <c r="C83" s="19"/>
      <c r="D83" s="33"/>
      <c r="E83" s="1"/>
    </row>
    <row r="84" spans="1:5" x14ac:dyDescent="0.25">
      <c r="A84" s="43"/>
      <c r="B84" s="24" t="s">
        <v>73</v>
      </c>
      <c r="C84" s="20">
        <v>-7.9947070000000002E-3</v>
      </c>
      <c r="D84" s="33">
        <f>(D6*D16)*C84</f>
        <v>0</v>
      </c>
      <c r="E84" s="1"/>
    </row>
    <row r="85" spans="1:5" x14ac:dyDescent="0.25">
      <c r="A85" s="43"/>
      <c r="B85" s="24" t="s">
        <v>74</v>
      </c>
      <c r="C85" s="20">
        <v>4.5218070000000001E-3</v>
      </c>
      <c r="D85" s="33">
        <f>(D10*D16)*C85</f>
        <v>0</v>
      </c>
      <c r="E85" s="1"/>
    </row>
    <row r="86" spans="1:5" ht="30" x14ac:dyDescent="0.25">
      <c r="A86" s="42" t="s">
        <v>75</v>
      </c>
      <c r="B86" s="28" t="s">
        <v>94</v>
      </c>
      <c r="C86" s="19"/>
      <c r="D86" s="33"/>
      <c r="E86" s="1"/>
    </row>
    <row r="87" spans="1:5" x14ac:dyDescent="0.25">
      <c r="A87" s="43"/>
      <c r="B87" s="24" t="s">
        <v>76</v>
      </c>
      <c r="C87" s="20">
        <v>6.6624240000000001E-3</v>
      </c>
      <c r="D87" s="33">
        <f>(D3*D17)*C87</f>
        <v>0</v>
      </c>
      <c r="E87" s="1"/>
    </row>
    <row r="88" spans="1:5" x14ac:dyDescent="0.25">
      <c r="A88" s="43"/>
      <c r="B88" s="24" t="s">
        <v>77</v>
      </c>
      <c r="C88" s="20">
        <v>7.9202491E-2</v>
      </c>
      <c r="D88" s="33">
        <f>(D8*D17)*C88</f>
        <v>0</v>
      </c>
      <c r="E88" s="1"/>
    </row>
    <row r="89" spans="1:5" x14ac:dyDescent="0.25">
      <c r="A89" s="43"/>
      <c r="B89" s="24" t="s">
        <v>78</v>
      </c>
      <c r="C89" s="20">
        <v>0.19715063899999999</v>
      </c>
      <c r="D89" s="33">
        <f>(D11*D17)*C89</f>
        <v>0</v>
      </c>
      <c r="E89" s="1"/>
    </row>
    <row r="90" spans="1:5" x14ac:dyDescent="0.25">
      <c r="A90" s="43"/>
      <c r="B90" s="24" t="s">
        <v>79</v>
      </c>
      <c r="C90" s="20">
        <v>6.1944961999999999E-2</v>
      </c>
      <c r="D90" s="33">
        <f>(D12*D17)*C90</f>
        <v>0</v>
      </c>
      <c r="E90" s="1"/>
    </row>
    <row r="91" spans="1:5" x14ac:dyDescent="0.25">
      <c r="A91" s="43"/>
      <c r="B91" s="24" t="s">
        <v>80</v>
      </c>
      <c r="C91" s="20">
        <v>-0.57727975200000003</v>
      </c>
      <c r="D91" s="33">
        <f>(D13*D17)*C91</f>
        <v>0</v>
      </c>
      <c r="E91" s="1"/>
    </row>
    <row r="92" spans="1:5" x14ac:dyDescent="0.25">
      <c r="A92" s="43"/>
      <c r="B92" s="24" t="s">
        <v>81</v>
      </c>
      <c r="C92" s="20">
        <v>4.8085769999999996E-3</v>
      </c>
      <c r="D92" s="33">
        <f>(D14*D17)*C92</f>
        <v>0</v>
      </c>
      <c r="E92" s="1"/>
    </row>
    <row r="93" spans="1:5" s="14" customFormat="1" x14ac:dyDescent="0.25">
      <c r="A93" s="42" t="s">
        <v>82</v>
      </c>
      <c r="B93" s="21" t="s">
        <v>98</v>
      </c>
      <c r="C93" s="51"/>
      <c r="D93" s="34"/>
      <c r="E93" s="15"/>
    </row>
    <row r="94" spans="1:5" x14ac:dyDescent="0.25">
      <c r="A94" s="43"/>
      <c r="B94" s="25" t="s">
        <v>83</v>
      </c>
      <c r="C94" s="18">
        <v>9.1022800000000001E-4</v>
      </c>
      <c r="D94" s="33">
        <f>(D15*D17)*C94</f>
        <v>0</v>
      </c>
      <c r="E94" s="1"/>
    </row>
    <row r="95" spans="1:5" ht="15.75" thickBot="1" x14ac:dyDescent="0.3">
      <c r="A95" s="44" t="s">
        <v>84</v>
      </c>
      <c r="B95" s="29" t="s">
        <v>96</v>
      </c>
      <c r="C95" s="22"/>
      <c r="D95" s="52">
        <f>SUM(D20:D94)</f>
        <v>61.925769631000009</v>
      </c>
      <c r="E95" s="1"/>
    </row>
    <row r="96" spans="1:5" x14ac:dyDescent="0.25">
      <c r="A96" t="s">
        <v>95</v>
      </c>
    </row>
  </sheetData>
  <pageMargins left="0.7" right="0.7" top="0.75" bottom="0.75" header="0.3" footer="0.3"/>
  <pageSetup orientation="portrait" horizontalDpi="1200" verticalDpi="1200" r:id="rId1"/>
  <headerFooter>
    <oddFooter>&amp;L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eSheet</vt:lpstr>
    </vt:vector>
  </TitlesOfParts>
  <Company>HPHC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Jenna</dc:creator>
  <cp:lastModifiedBy>Wong, Jenna</cp:lastModifiedBy>
  <dcterms:created xsi:type="dcterms:W3CDTF">2022-06-16T17:50:29Z</dcterms:created>
  <dcterms:modified xsi:type="dcterms:W3CDTF">2024-01-28T17:51:35Z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6b108e0e-2de5-44e6-9a86-506220875dba</vt:lpwstr>
  </property>
  <property fmtid="{D5CDD505-2E9C-101B-9397-08002B2CF9AE}" pid="3" name="Classification">
    <vt:lpwstr>General Business</vt:lpwstr>
  </property>
  <property fmtid="{D5CDD505-2E9C-101B-9397-08002B2CF9AE}" pid="4" name="Retention">
    <vt:lpwstr>11 Years</vt:lpwstr>
  </property>
  <property fmtid="{D5CDD505-2E9C-101B-9397-08002B2CF9AE}" pid="5" name="DisplayClassification">
    <vt:lpwstr>No</vt:lpwstr>
  </property>
</Properties>
</file>