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hawG\OneDrive - Informa plc\Desktop\4b\441799 Almeida\"/>
    </mc:Choice>
  </mc:AlternateContent>
  <xr:revisionPtr revIDLastSave="0" documentId="13_ncr:1_{49CFF53A-71A8-4155-985C-D6721F035C9D}" xr6:coauthVersionLast="47" xr6:coauthVersionMax="47" xr10:uidLastSave="{00000000-0000-0000-0000-000000000000}"/>
  <bookViews>
    <workbookView xWindow="22932" yWindow="-108" windowWidth="23256" windowHeight="12576" activeTab="3" xr2:uid="{490213E6-8AE7-4129-BE7D-35A432E2AAAA}"/>
  </bookViews>
  <sheets>
    <sheet name="Supplementary material 1" sheetId="1" r:id="rId1"/>
    <sheet name="Supplementary material 2 " sheetId="2" r:id="rId2"/>
    <sheet name="Supplementary Table 1" sheetId="3" r:id="rId3"/>
    <sheet name="Supplementary table 2" sheetId="4" r:id="rId4"/>
  </sheets>
  <definedNames>
    <definedName name="_xlnm.Print_Area" localSheetId="0">'Supplementary material 1'!$A$1:$Q$59</definedName>
    <definedName name="_xlnm.Print_Area" localSheetId="1">'Supplementary material 2 '!$A$1:$W$74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4" l="1"/>
  <c r="D33" i="4"/>
  <c r="D32" i="4"/>
  <c r="D31" i="4"/>
  <c r="D30" i="4"/>
  <c r="D29" i="4"/>
  <c r="D28" i="4"/>
  <c r="D27" i="4"/>
  <c r="D26" i="4"/>
  <c r="D25" i="4"/>
  <c r="D24" i="4"/>
  <c r="D23" i="4"/>
  <c r="D22" i="4"/>
  <c r="D21" i="4"/>
  <c r="D20" i="4"/>
  <c r="D4" i="4"/>
  <c r="D18" i="4" s="1"/>
  <c r="D5" i="4"/>
  <c r="D6" i="4"/>
  <c r="D7" i="4"/>
  <c r="D8" i="4"/>
  <c r="D9" i="4"/>
  <c r="D10" i="4"/>
  <c r="D11" i="4"/>
  <c r="D12" i="4"/>
  <c r="D13" i="4"/>
  <c r="D14" i="4"/>
  <c r="D15" i="4"/>
  <c r="D16" i="4"/>
  <c r="D17" i="4"/>
  <c r="D3" i="4"/>
  <c r="C36" i="4"/>
  <c r="B36" i="4"/>
  <c r="C35" i="4"/>
  <c r="B35" i="4"/>
  <c r="C19" i="4"/>
  <c r="B19" i="4"/>
  <c r="C18" i="4"/>
  <c r="B18" i="4"/>
  <c r="T21" i="2"/>
  <c r="K23"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M51" i="2"/>
  <c r="M52" i="2" s="1"/>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21" i="2"/>
  <c r="D36" i="4" l="1"/>
  <c r="F18" i="4"/>
  <c r="F35" i="4"/>
  <c r="U47" i="2"/>
  <c r="V31" i="2"/>
  <c r="V39" i="2"/>
  <c r="V23" i="2"/>
  <c r="D35" i="4"/>
  <c r="D19" i="4"/>
  <c r="U34" i="2"/>
  <c r="V49" i="2"/>
  <c r="U41" i="2"/>
  <c r="U33" i="2"/>
  <c r="U25" i="2"/>
  <c r="V32" i="2"/>
  <c r="U32" i="2"/>
  <c r="V37" i="2"/>
  <c r="V35" i="2"/>
  <c r="V46" i="2"/>
  <c r="V38" i="2"/>
  <c r="V45" i="2"/>
  <c r="U30" i="2"/>
  <c r="U23" i="2"/>
  <c r="U44" i="2"/>
  <c r="U36" i="2"/>
  <c r="U28" i="2"/>
  <c r="V41" i="2"/>
  <c r="U31" i="2"/>
  <c r="V33" i="2"/>
  <c r="U49" i="2"/>
  <c r="V25" i="2"/>
  <c r="U29" i="2"/>
  <c r="U39" i="2"/>
  <c r="V47" i="2"/>
  <c r="U48" i="2"/>
  <c r="U40" i="2"/>
  <c r="V24" i="2"/>
  <c r="V36" i="2"/>
  <c r="V29" i="2"/>
  <c r="V28" i="2"/>
  <c r="V43" i="2"/>
  <c r="V27" i="2"/>
  <c r="V44" i="2"/>
  <c r="V50" i="2"/>
  <c r="U42" i="2"/>
  <c r="U26" i="2"/>
  <c r="V48" i="2"/>
  <c r="V22" i="2"/>
  <c r="U38" i="2"/>
  <c r="U37" i="2"/>
  <c r="U46" i="2"/>
  <c r="U22" i="2"/>
  <c r="V30" i="2"/>
  <c r="V40" i="2"/>
  <c r="U45" i="2"/>
  <c r="V42" i="2"/>
  <c r="V34" i="2"/>
  <c r="V26" i="2"/>
  <c r="U43" i="2"/>
  <c r="U35" i="2"/>
  <c r="U27" i="2"/>
  <c r="U50" i="2"/>
  <c r="U24" i="2"/>
  <c r="U21" i="2"/>
  <c r="V21" i="2"/>
  <c r="K22" i="2" l="1"/>
  <c r="K24" i="2"/>
  <c r="K25" i="2"/>
  <c r="K26" i="2"/>
  <c r="K27" i="2"/>
  <c r="K28" i="2"/>
  <c r="K29" i="2"/>
  <c r="K30" i="2"/>
  <c r="K31" i="2"/>
  <c r="K32" i="2"/>
  <c r="K33" i="2"/>
  <c r="K34" i="2"/>
  <c r="K35" i="2"/>
  <c r="K36" i="2"/>
  <c r="K37" i="2"/>
  <c r="K38" i="2"/>
  <c r="K39" i="2"/>
  <c r="K40" i="2"/>
  <c r="K41" i="2"/>
  <c r="K42" i="2"/>
  <c r="K43" i="2"/>
  <c r="K44" i="2"/>
  <c r="K45" i="2"/>
  <c r="K46" i="2"/>
  <c r="K47" i="2"/>
  <c r="K48" i="2"/>
  <c r="K49" i="2"/>
  <c r="K50" i="2"/>
  <c r="K21" i="2"/>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9" i="1"/>
  <c r="K51" i="2" l="1"/>
  <c r="K52" i="2" s="1"/>
</calcChain>
</file>

<file path=xl/sharedStrings.xml><?xml version="1.0" encoding="utf-8"?>
<sst xmlns="http://schemas.openxmlformats.org/spreadsheetml/2006/main" count="209" uniqueCount="100">
  <si>
    <t>Participant</t>
  </si>
  <si>
    <t>Group</t>
  </si>
  <si>
    <t>1º</t>
  </si>
  <si>
    <t>2º</t>
  </si>
  <si>
    <t>3º</t>
  </si>
  <si>
    <t>4º</t>
  </si>
  <si>
    <t>5º</t>
  </si>
  <si>
    <t>6º</t>
  </si>
  <si>
    <t>7º</t>
  </si>
  <si>
    <t>8º</t>
  </si>
  <si>
    <t>9º</t>
  </si>
  <si>
    <t>10º</t>
  </si>
  <si>
    <t>11º</t>
  </si>
  <si>
    <t>12º</t>
  </si>
  <si>
    <t>13º</t>
  </si>
  <si>
    <t>14º</t>
  </si>
  <si>
    <t>15º</t>
  </si>
  <si>
    <t>16º</t>
  </si>
  <si>
    <t>17º</t>
  </si>
  <si>
    <t>18º</t>
  </si>
  <si>
    <t>19º</t>
  </si>
  <si>
    <t>20º</t>
  </si>
  <si>
    <t>21º</t>
  </si>
  <si>
    <t>22º</t>
  </si>
  <si>
    <t>23º</t>
  </si>
  <si>
    <t>24º</t>
  </si>
  <si>
    <t>25º</t>
  </si>
  <si>
    <t>26º</t>
  </si>
  <si>
    <t>27º</t>
  </si>
  <si>
    <t>28º</t>
  </si>
  <si>
    <t>29º</t>
  </si>
  <si>
    <t>30º</t>
  </si>
  <si>
    <t>PT or Con</t>
  </si>
  <si>
    <t>PT</t>
  </si>
  <si>
    <t>CON</t>
  </si>
  <si>
    <t>HG_test1</t>
  </si>
  <si>
    <t>HG_test2</t>
  </si>
  <si>
    <t>Baseline Testing</t>
  </si>
  <si>
    <t>Post-Intervention Testing</t>
  </si>
  <si>
    <t>Handgrip strength</t>
  </si>
  <si>
    <r>
      <rPr>
        <b/>
        <sz val="12"/>
        <color theme="1"/>
        <rFont val="Times New Roman"/>
        <family val="1"/>
      </rPr>
      <t>Note:</t>
    </r>
    <r>
      <rPr>
        <sz val="12"/>
        <color theme="1"/>
        <rFont val="Times New Roman"/>
        <family val="1"/>
      </rPr>
      <t xml:space="preserve"> please, do not alter data because the table above is linked between sheets.</t>
    </r>
  </si>
  <si>
    <t>HG</t>
  </si>
  <si>
    <t>This sheet contains the hypothetical study data used to perform calculations that are presented within this supplementary file. The sheet was adapted from Swinton, P. A., Hemingway, B. S., Saunders, B., Gualano, B., &amp; Dolan, E. (2018). A statistical framework to interpret individual response to intervention: paving the way for personalized nutrition and exercise prescription. Frontiers in Nutrition, 5, 41.</t>
  </si>
  <si>
    <t>Standard Deviation</t>
  </si>
  <si>
    <t>Difference Scores</t>
  </si>
  <si>
    <t>Handgrip Strength</t>
  </si>
  <si>
    <t>Test (2) - Test (1)</t>
  </si>
  <si>
    <t>STEP 1</t>
  </si>
  <si>
    <t>STEP 2</t>
  </si>
  <si>
    <t>STEP 3</t>
  </si>
  <si>
    <t xml:space="preserve">Calculate standard deviation of the difference scores. </t>
  </si>
  <si>
    <t>Calculate the test-retest difference scores [Test(2)-Test(1)] for each individual handgrip strength.</t>
  </si>
  <si>
    <t>Estimating Technical Error from test-retest reliability (Instructions)</t>
  </si>
  <si>
    <t xml:space="preserve">Baseline Testing </t>
  </si>
  <si>
    <t>Computing True Score Confidence Intervals</t>
  </si>
  <si>
    <t>STEP 4</t>
  </si>
  <si>
    <t>STEP 5</t>
  </si>
  <si>
    <t>STEP 6</t>
  </si>
  <si>
    <t>For the lower bound (LB) of each CI ,subtract the required multiple of TE estimate from the observed score.</t>
  </si>
  <si>
    <t>For the upper bound (UB) of each CI, add the required multiple of TE estimate from the observed score.</t>
  </si>
  <si>
    <t>Post-Testing</t>
  </si>
  <si>
    <t>Pre-Post Differences Score</t>
  </si>
  <si>
    <t>STEP 7</t>
  </si>
  <si>
    <t>Computing the Minimal Clinical Important Difference (MCID)</t>
  </si>
  <si>
    <t>LB</t>
  </si>
  <si>
    <t>UP</t>
  </si>
  <si>
    <t>Pilates training</t>
  </si>
  <si>
    <t>The purpose of this supplemmentary file is to provide an example of analyses outlined in the point of view. The subsections of this template follows the structure of the point of view, and construct a hypothetical research study investigating the effects of 15-weeks of pilates training and control on muscle strength assessed by handgrip strength. The use of this spreadsheet will only be used after traditional statistical analyses.</t>
  </si>
  <si>
    <t>Locate the TE for the main outcome and identify the multiple required for the different CI according to the number of subjects. In this example, 0.69 is the multiple required.</t>
  </si>
  <si>
    <r>
      <rPr>
        <b/>
        <sz val="12"/>
        <color theme="1"/>
        <rFont val="Calibri"/>
        <family val="2"/>
      </rPr>
      <t>←</t>
    </r>
    <r>
      <rPr>
        <b/>
        <sz val="12"/>
        <color theme="1"/>
        <rFont val="Times New Roman"/>
        <family val="1"/>
      </rPr>
      <t xml:space="preserve"> Standard deviation of pre-intervention scores</t>
    </r>
  </si>
  <si>
    <r>
      <rPr>
        <b/>
        <sz val="12"/>
        <color theme="1"/>
        <rFont val="Calibri"/>
        <family val="2"/>
      </rPr>
      <t>←</t>
    </r>
    <r>
      <rPr>
        <b/>
        <sz val="12"/>
        <color theme="1"/>
        <rFont val="Times New Roman"/>
        <family val="1"/>
      </rPr>
      <t>MCID</t>
    </r>
  </si>
  <si>
    <r>
      <t xml:space="preserve">For a better understanding of step four, readers are directed to: </t>
    </r>
    <r>
      <rPr>
        <u/>
        <sz val="12"/>
        <color rgb="FF000000"/>
        <rFont val="Times New Roman"/>
        <family val="1"/>
      </rPr>
      <t>Swinton, P. A., Hemingway, B. S., Saunders, B., Gualano, B., &amp; Dolan, E. (2018). A statistical framework to interpret individual response to intervention: paving the way for personalized nutrition and exercise prescription. Frontiers in Nutrition, 5, 41.</t>
    </r>
  </si>
  <si>
    <t xml:space="preserve">According to the traditional statistical analyses, the mean values for HGS at post-training were 20.80 ± 1.42 and 19.86 ± 1.50 for PT and CG, respectively, and did not differ significantly between the groups (p = 0.262) (Table 1_SS_01). Regarding the within-group comparisons, only the PT group displayed a significant statistical increment of 1.70 kg for HGS (p = 0.003) between time-points. </t>
  </si>
  <si>
    <t>CI MBI</t>
  </si>
  <si>
    <t>Typical Error (TE)</t>
  </si>
  <si>
    <r>
      <t xml:space="preserve">To verify responsiveness, we used the MCID observed for HGS. Thus, every participant who achieved a increment of HGS higher or equal 1.18 kg, was considered a responder highlighted with </t>
    </r>
    <r>
      <rPr>
        <b/>
        <sz val="12"/>
        <color rgb="FF00B050"/>
        <rFont val="Times New Roman"/>
        <family val="1"/>
      </rPr>
      <t>green</t>
    </r>
    <r>
      <rPr>
        <b/>
        <sz val="12"/>
        <color theme="1"/>
        <rFont val="Times New Roman"/>
        <family val="1"/>
      </rPr>
      <t xml:space="preserve"> </t>
    </r>
    <r>
      <rPr>
        <sz val="12"/>
        <color theme="1"/>
        <rFont val="Times New Roman"/>
        <family val="1"/>
      </rPr>
      <t>color.</t>
    </r>
  </si>
  <si>
    <t>Estimate typical error (TE) by dividing the standard deviation of the difference scores by √2.</t>
  </si>
  <si>
    <t>Control Group</t>
  </si>
  <si>
    <r>
      <t>To compute the MCID we first start by calculating the between-subject standard deviation of the baseline testing scores for handgrip strength. For example, for handgrip strength, this works out to be</t>
    </r>
    <r>
      <rPr>
        <sz val="14"/>
        <color rgb="FFC00000"/>
        <rFont val="Times New Roman"/>
        <family val="1"/>
      </rPr>
      <t xml:space="preserve"> </t>
    </r>
    <r>
      <rPr>
        <b/>
        <sz val="14"/>
        <color rgb="FFC00000"/>
        <rFont val="Times New Roman"/>
        <family val="1"/>
      </rPr>
      <t>1.47</t>
    </r>
    <r>
      <rPr>
        <sz val="14"/>
        <rFont val="Times New Roman"/>
        <family val="1"/>
      </rPr>
      <t xml:space="preserve">. The next step is </t>
    </r>
    <r>
      <rPr>
        <b/>
        <u/>
        <sz val="14"/>
        <rFont val="Times New Roman"/>
        <family val="1"/>
      </rPr>
      <t>to multiply this by 0.8</t>
    </r>
    <r>
      <rPr>
        <sz val="14"/>
        <rFont val="Times New Roman"/>
        <family val="1"/>
      </rPr>
      <t xml:space="preserve">, to obtain our MCID. In the case of handgrip, this equals </t>
    </r>
    <r>
      <rPr>
        <b/>
        <sz val="14"/>
        <color rgb="FFC00000"/>
        <rFont val="Times New Roman"/>
        <family val="1"/>
      </rPr>
      <t>+1.18</t>
    </r>
    <r>
      <rPr>
        <sz val="14"/>
        <rFont val="Times New Roman"/>
        <family val="1"/>
      </rPr>
      <t>. In our calculations, instead of using a zero threshold as shown above, the MCID can be thought of as a threshold shifted further along the expected direction of change (+ or -). For an intervention to be considered successful, the bounds of the true score change CI of the</t>
    </r>
    <r>
      <rPr>
        <b/>
        <sz val="14"/>
        <rFont val="Times New Roman"/>
        <family val="1"/>
      </rPr>
      <t xml:space="preserve"> magnitude-based inference</t>
    </r>
    <r>
      <rPr>
        <sz val="14"/>
        <rFont val="Times New Roman"/>
        <family val="1"/>
      </rPr>
      <t xml:space="preserve"> (MBI) must lie above or below the MCID (the choice of above or below will depend upon the expected direction of change for an intervention). As an example, consider participant 2 (who PT intervention).The upper bound of the handgrip strength true score change CI is estimated to be 4.38, and the lower bound to be 1.62 . Both ends of this CI are well above the MCID of </t>
    </r>
    <r>
      <rPr>
        <sz val="14"/>
        <color rgb="FFC00000"/>
        <rFont val="Times New Roman"/>
        <family val="1"/>
      </rPr>
      <t>+</t>
    </r>
    <r>
      <rPr>
        <b/>
        <sz val="14"/>
        <color rgb="FFC00000"/>
        <rFont val="Times New Roman"/>
        <family val="1"/>
      </rPr>
      <t>1.18</t>
    </r>
    <r>
      <rPr>
        <sz val="14"/>
        <rFont val="Times New Roman"/>
        <family val="1"/>
      </rPr>
      <t xml:space="preserve">. Thus we would in practice consider that the participant has experienced a meaningful change in handgrip strength, suggesting a succesful intervention. Improvement is observed when the </t>
    </r>
    <r>
      <rPr>
        <b/>
        <sz val="14"/>
        <color rgb="FF00B050"/>
        <rFont val="Times New Roman"/>
        <family val="1"/>
      </rPr>
      <t>green</t>
    </r>
    <r>
      <rPr>
        <sz val="14"/>
        <rFont val="Times New Roman"/>
        <family val="1"/>
      </rPr>
      <t xml:space="preserve"> color is used and no change when the </t>
    </r>
    <r>
      <rPr>
        <b/>
        <sz val="14"/>
        <color rgb="FFFFC000"/>
        <rFont val="Times New Roman"/>
        <family val="1"/>
      </rPr>
      <t>orange</t>
    </r>
    <r>
      <rPr>
        <sz val="14"/>
        <rFont val="Times New Roman"/>
        <family val="1"/>
      </rPr>
      <t xml:space="preserve"> color is used.</t>
    </r>
  </si>
  <si>
    <t>GROUP</t>
  </si>
  <si>
    <t>TIME</t>
  </si>
  <si>
    <t>HGS</t>
  </si>
  <si>
    <t>0 = PT</t>
  </si>
  <si>
    <t>0 = BASELINE</t>
  </si>
  <si>
    <t>1 = POST</t>
  </si>
  <si>
    <t>BASELINE</t>
  </si>
  <si>
    <t>POST</t>
  </si>
  <si>
    <t>GROUPS</t>
  </si>
  <si>
    <t>DELTA</t>
  </si>
  <si>
    <t>MEAN</t>
  </si>
  <si>
    <t>SD</t>
  </si>
  <si>
    <t>ES</t>
  </si>
  <si>
    <t>1 = CON</t>
  </si>
  <si>
    <t>Supplementary material 2: Minimal Clinical Important Difference and Magnitude-based inference analysis</t>
  </si>
  <si>
    <t>Explanatory notes:</t>
  </si>
  <si>
    <t>Supplementary table 1: Raw data</t>
  </si>
  <si>
    <t>Article: Frequentist, Bayesian Analysis and Complementary Statistical Tools for Geriatric and Rehabilitation Fields: Are Traditional Null-hypothesis Significance Testing Methods Sufficient?</t>
  </si>
  <si>
    <t xml:space="preserve">ES </t>
  </si>
  <si>
    <t>Supplementary table 2: Effect size (ES) and delta analysis</t>
  </si>
  <si>
    <t>Supplementary material 1:  Between-group comparison from the two-way 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</si>
</sst>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
  </numFmts>
  <fonts count="30" x14ac:knownFonts="1">
    <font>
      <sz val="11"/>
      <color theme="1"/>
      <name val="Calibri"/>
      <family val="2"/>
      <scheme val="minor"/>
    </font>
    <font>
      <sz val="12"/>
      <color theme="1"/>
      <name val="Times New Roman"/>
      <family val="1"/>
    </font>
    <font>
      <b/>
      <sz val="12"/>
      <color theme="1"/>
      <name val="Times New Roman"/>
      <family val="1"/>
    </font>
    <font>
      <sz val="8"/>
      <name val="Calibri"/>
      <family val="2"/>
      <scheme val="minor"/>
    </font>
    <font>
      <sz val="12"/>
      <color theme="0"/>
      <name val="Times New Roman"/>
      <family val="1"/>
    </font>
    <font>
      <b/>
      <sz val="12"/>
      <color theme="0"/>
      <name val="Times New Roman"/>
      <family val="1"/>
    </font>
    <font>
      <b/>
      <sz val="10"/>
      <color theme="0"/>
      <name val="Times New Roman"/>
      <family val="1"/>
    </font>
    <font>
      <sz val="10"/>
      <color theme="0"/>
      <name val="Times New Roman"/>
      <family val="1"/>
    </font>
    <font>
      <sz val="10"/>
      <color theme="1"/>
      <name val="Times New Roman"/>
      <family val="1"/>
    </font>
    <font>
      <b/>
      <sz val="10"/>
      <name val="Times New Roman"/>
      <family val="1"/>
    </font>
    <font>
      <sz val="10"/>
      <color rgb="FF000000"/>
      <name val="Times New Roman"/>
      <family val="1"/>
    </font>
    <font>
      <b/>
      <sz val="11"/>
      <name val="Times New Roman"/>
      <family val="1"/>
    </font>
    <font>
      <b/>
      <sz val="12"/>
      <color rgb="FFC00000"/>
      <name val="Times New Roman"/>
      <family val="1"/>
    </font>
    <font>
      <b/>
      <sz val="12"/>
      <color theme="1"/>
      <name val="Times New Roman"/>
      <family val="2"/>
    </font>
    <font>
      <b/>
      <sz val="12"/>
      <color theme="1"/>
      <name val="Calibri"/>
      <family val="2"/>
    </font>
    <font>
      <b/>
      <sz val="12"/>
      <name val="Times New Roman"/>
      <family val="1"/>
    </font>
    <font>
      <sz val="12"/>
      <name val="Times New Roman"/>
      <family val="1"/>
    </font>
    <font>
      <sz val="12"/>
      <color rgb="FF000000"/>
      <name val="Times New Roman"/>
      <family val="1"/>
    </font>
    <font>
      <u/>
      <sz val="12"/>
      <color rgb="FF000000"/>
      <name val="Times New Roman"/>
      <family val="1"/>
    </font>
    <font>
      <b/>
      <sz val="11"/>
      <color theme="0"/>
      <name val="Times New Roman"/>
      <family val="1"/>
    </font>
    <font>
      <b/>
      <sz val="12"/>
      <color rgb="FF00B050"/>
      <name val="Times New Roman"/>
      <family val="1"/>
    </font>
    <font>
      <sz val="14"/>
      <name val="Times New Roman"/>
      <family val="1"/>
    </font>
    <font>
      <sz val="14"/>
      <color rgb="FFC00000"/>
      <name val="Times New Roman"/>
      <family val="1"/>
    </font>
    <font>
      <b/>
      <sz val="14"/>
      <color rgb="FFC00000"/>
      <name val="Times New Roman"/>
      <family val="1"/>
    </font>
    <font>
      <b/>
      <sz val="14"/>
      <name val="Times New Roman"/>
      <family val="1"/>
    </font>
    <font>
      <b/>
      <sz val="14"/>
      <color rgb="FF00B050"/>
      <name val="Times New Roman"/>
      <family val="1"/>
    </font>
    <font>
      <b/>
      <sz val="14"/>
      <color rgb="FFFFC000"/>
      <name val="Times New Roman"/>
      <family val="1"/>
    </font>
    <font>
      <b/>
      <sz val="14"/>
      <color theme="1"/>
      <name val="Times New Roman"/>
      <family val="1"/>
    </font>
    <font>
      <b/>
      <u/>
      <sz val="14"/>
      <name val="Times New Roman"/>
      <family val="1"/>
    </font>
    <font>
      <b/>
      <sz val="9"/>
      <color theme="0"/>
      <name val="Times New Roman"/>
      <family val="1"/>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theme="9"/>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8">
    <xf numFmtId="0" fontId="0" fillId="0" borderId="0" xfId="0"/>
    <xf numFmtId="0" fontId="1" fillId="2" borderId="0" xfId="0" applyFont="1" applyFill="1"/>
    <xf numFmtId="0" fontId="1" fillId="0" borderId="0" xfId="0" applyFont="1"/>
    <xf numFmtId="0" fontId="1" fillId="2" borderId="0" xfId="0" applyFont="1" applyFill="1" applyAlignment="1">
      <alignment horizontal="center"/>
    </xf>
    <xf numFmtId="2" fontId="1" fillId="2" borderId="0" xfId="0" applyNumberFormat="1" applyFont="1" applyFill="1" applyAlignment="1">
      <alignment horizontal="center"/>
    </xf>
    <xf numFmtId="2" fontId="2" fillId="3" borderId="1" xfId="0" applyNumberFormat="1" applyFont="1" applyFill="1" applyBorder="1" applyAlignment="1">
      <alignment horizontal="center"/>
    </xf>
    <xf numFmtId="2" fontId="2" fillId="3" borderId="3" xfId="0" applyNumberFormat="1" applyFont="1" applyFill="1" applyBorder="1" applyAlignment="1">
      <alignment horizontal="center"/>
    </xf>
    <xf numFmtId="2" fontId="1" fillId="2" borderId="0" xfId="0" applyNumberFormat="1" applyFont="1" applyFill="1"/>
    <xf numFmtId="0" fontId="5" fillId="6" borderId="0" xfId="0" applyFont="1" applyFill="1"/>
    <xf numFmtId="0" fontId="10" fillId="2" borderId="0" xfId="0" applyFont="1" applyFill="1" applyAlignment="1">
      <alignment vertical="justify"/>
    </xf>
    <xf numFmtId="164" fontId="1" fillId="2" borderId="0" xfId="0" applyNumberFormat="1" applyFont="1" applyFill="1"/>
    <xf numFmtId="2" fontId="10" fillId="2" borderId="0" xfId="0" applyNumberFormat="1" applyFont="1" applyFill="1" applyAlignment="1">
      <alignment horizontal="center" vertical="justify"/>
    </xf>
    <xf numFmtId="2" fontId="1" fillId="3" borderId="1" xfId="0" applyNumberFormat="1" applyFont="1" applyFill="1" applyBorder="1" applyAlignment="1">
      <alignment horizontal="center"/>
    </xf>
    <xf numFmtId="2" fontId="11" fillId="3" borderId="1" xfId="0" applyNumberFormat="1" applyFont="1" applyFill="1" applyBorder="1" applyAlignment="1">
      <alignment horizontal="center"/>
    </xf>
    <xf numFmtId="2" fontId="8" fillId="2" borderId="1" xfId="0" applyNumberFormat="1" applyFont="1" applyFill="1" applyBorder="1" applyAlignment="1">
      <alignment horizontal="center"/>
    </xf>
    <xf numFmtId="2" fontId="8" fillId="2" borderId="3" xfId="0" applyNumberFormat="1" applyFont="1" applyFill="1" applyBorder="1" applyAlignment="1">
      <alignment horizontal="center"/>
    </xf>
    <xf numFmtId="2" fontId="8" fillId="5" borderId="1" xfId="0" applyNumberFormat="1" applyFont="1" applyFill="1" applyBorder="1" applyAlignment="1">
      <alignment horizontal="center"/>
    </xf>
    <xf numFmtId="2" fontId="8" fillId="7" borderId="1" xfId="0" applyNumberFormat="1" applyFont="1" applyFill="1" applyBorder="1" applyAlignment="1">
      <alignment horizontal="center"/>
    </xf>
    <xf numFmtId="0" fontId="13" fillId="2" borderId="0" xfId="0" applyFont="1" applyFill="1"/>
    <xf numFmtId="0" fontId="1" fillId="2" borderId="0" xfId="0" applyFont="1" applyFill="1" applyAlignment="1">
      <alignment vertical="justify"/>
    </xf>
    <xf numFmtId="0" fontId="1" fillId="2" borderId="1" xfId="0" applyFont="1" applyFill="1" applyBorder="1" applyAlignment="1">
      <alignment horizontal="center"/>
    </xf>
    <xf numFmtId="165" fontId="1" fillId="2" borderId="0" xfId="0" applyNumberFormat="1" applyFont="1" applyFill="1" applyAlignment="1">
      <alignment horizontal="center"/>
    </xf>
    <xf numFmtId="0" fontId="2" fillId="2" borderId="1" xfId="0" applyFont="1" applyFill="1" applyBorder="1" applyAlignment="1">
      <alignment horizontal="center"/>
    </xf>
    <xf numFmtId="2" fontId="1" fillId="2" borderId="1" xfId="0" applyNumberFormat="1" applyFont="1" applyFill="1" applyBorder="1" applyAlignment="1">
      <alignment horizontal="center"/>
    </xf>
    <xf numFmtId="2" fontId="2" fillId="9" borderId="1" xfId="0" applyNumberFormat="1" applyFont="1" applyFill="1" applyBorder="1" applyAlignment="1">
      <alignment horizontal="center"/>
    </xf>
    <xf numFmtId="2" fontId="2" fillId="2" borderId="1" xfId="0" applyNumberFormat="1" applyFont="1" applyFill="1" applyBorder="1" applyAlignment="1">
      <alignment horizontal="center"/>
    </xf>
    <xf numFmtId="0" fontId="27" fillId="2" borderId="0" xfId="0" applyFont="1" applyFill="1"/>
    <xf numFmtId="0" fontId="29" fillId="6" borderId="0" xfId="0" applyFont="1" applyFill="1"/>
    <xf numFmtId="2" fontId="8" fillId="2" borderId="1" xfId="0" applyNumberFormat="1" applyFont="1" applyFill="1" applyBorder="1" applyAlignment="1">
      <alignment horizontal="center"/>
    </xf>
    <xf numFmtId="2" fontId="2" fillId="3" borderId="1" xfId="0" applyNumberFormat="1" applyFont="1" applyFill="1" applyBorder="1" applyAlignment="1">
      <alignment horizontal="center"/>
    </xf>
    <xf numFmtId="0" fontId="2" fillId="3" borderId="1" xfId="0" applyFont="1" applyFill="1" applyBorder="1" applyAlignment="1">
      <alignment horizontal="center"/>
    </xf>
    <xf numFmtId="0" fontId="5" fillId="6" borderId="0" xfId="0" applyFont="1" applyFill="1" applyAlignment="1">
      <alignment horizontal="left"/>
    </xf>
    <xf numFmtId="0" fontId="19" fillId="6" borderId="6"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6" borderId="4"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4" fillId="4" borderId="0" xfId="0" applyFont="1" applyFill="1" applyAlignment="1">
      <alignment horizontal="left" vertical="justify"/>
    </xf>
    <xf numFmtId="0" fontId="2" fillId="2" borderId="0" xfId="0" applyFont="1" applyFill="1" applyAlignment="1">
      <alignment horizontal="center"/>
    </xf>
    <xf numFmtId="0" fontId="2" fillId="2" borderId="4" xfId="0" applyFont="1" applyFill="1" applyBorder="1" applyAlignment="1">
      <alignment horizontal="center"/>
    </xf>
    <xf numFmtId="0" fontId="1" fillId="2" borderId="5" xfId="0" applyFont="1" applyFill="1" applyBorder="1" applyAlignment="1">
      <alignment horizontal="center"/>
    </xf>
    <xf numFmtId="0" fontId="1" fillId="2" borderId="0" xfId="0" applyFont="1" applyFill="1" applyAlignment="1">
      <alignment horizontal="center"/>
    </xf>
    <xf numFmtId="0" fontId="1" fillId="2" borderId="1" xfId="0" applyFont="1" applyFill="1" applyBorder="1" applyAlignment="1">
      <alignment horizontal="center"/>
    </xf>
    <xf numFmtId="0" fontId="4" fillId="6" borderId="0" xfId="0" applyFont="1" applyFill="1" applyAlignment="1">
      <alignment horizontal="center" vertical="justify"/>
    </xf>
    <xf numFmtId="0" fontId="1" fillId="9" borderId="1" xfId="0" applyFont="1" applyFill="1" applyBorder="1" applyAlignment="1">
      <alignment horizontal="center"/>
    </xf>
    <xf numFmtId="0" fontId="2" fillId="9" borderId="1" xfId="0" applyFont="1" applyFill="1" applyBorder="1" applyAlignment="1">
      <alignment horizontal="center"/>
    </xf>
    <xf numFmtId="2" fontId="2" fillId="9" borderId="11" xfId="0" applyNumberFormat="1" applyFont="1" applyFill="1" applyBorder="1" applyAlignment="1">
      <alignment horizontal="center" vertical="center"/>
    </xf>
    <xf numFmtId="2" fontId="2" fillId="9" borderId="12" xfId="0" applyNumberFormat="1" applyFont="1" applyFill="1" applyBorder="1" applyAlignment="1">
      <alignment horizontal="center" vertical="center"/>
    </xf>
    <xf numFmtId="2" fontId="2" fillId="2" borderId="0" xfId="0" applyNumberFormat="1" applyFont="1" applyFill="1" applyAlignment="1">
      <alignment horizontal="center"/>
    </xf>
    <xf numFmtId="2" fontId="7" fillId="4" borderId="1" xfId="0" applyNumberFormat="1" applyFont="1" applyFill="1" applyBorder="1" applyAlignment="1">
      <alignment horizontal="center"/>
    </xf>
    <xf numFmtId="2" fontId="2" fillId="3" borderId="3" xfId="0" applyNumberFormat="1" applyFont="1" applyFill="1" applyBorder="1" applyAlignment="1">
      <alignment horizontal="center"/>
    </xf>
    <xf numFmtId="2" fontId="1" fillId="3" borderId="1" xfId="0" applyNumberFormat="1" applyFont="1" applyFill="1" applyBorder="1" applyAlignment="1">
      <alignment horizontal="center"/>
    </xf>
    <xf numFmtId="0" fontId="9" fillId="3" borderId="1" xfId="0" applyFont="1" applyFill="1" applyBorder="1" applyAlignment="1">
      <alignment horizontal="center" vertical="center" textRotation="90"/>
    </xf>
    <xf numFmtId="0" fontId="2" fillId="2" borderId="1" xfId="0" applyFont="1" applyFill="1" applyBorder="1" applyAlignment="1">
      <alignment horizontal="center" vertical="justify"/>
    </xf>
    <xf numFmtId="0" fontId="4" fillId="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6" fillId="4" borderId="1" xfId="0" applyFont="1" applyFill="1" applyBorder="1" applyAlignment="1">
      <alignment horizontal="center" vertical="center" textRotation="90"/>
    </xf>
    <xf numFmtId="0" fontId="6" fillId="6" borderId="1" xfId="0" applyFont="1" applyFill="1" applyBorder="1" applyAlignment="1">
      <alignment horizontal="center" vertical="center" textRotation="90"/>
    </xf>
    <xf numFmtId="2" fontId="4" fillId="6" borderId="1" xfId="0" applyNumberFormat="1" applyFont="1" applyFill="1" applyBorder="1" applyAlignment="1">
      <alignment horizontal="center"/>
    </xf>
    <xf numFmtId="2" fontId="5" fillId="6" borderId="1" xfId="0" applyNumberFormat="1" applyFont="1" applyFill="1" applyBorder="1" applyAlignment="1">
      <alignment horizontal="center"/>
    </xf>
    <xf numFmtId="0" fontId="16" fillId="2" borderId="1" xfId="0" applyFont="1" applyFill="1" applyBorder="1" applyAlignment="1">
      <alignment horizontal="center" vertical="center" wrapText="1"/>
    </xf>
    <xf numFmtId="0" fontId="15" fillId="2" borderId="1" xfId="0" applyFont="1" applyFill="1" applyBorder="1" applyAlignment="1">
      <alignment horizontal="center" vertical="center" textRotation="90"/>
    </xf>
    <xf numFmtId="2" fontId="16" fillId="2" borderId="1" xfId="0" applyNumberFormat="1" applyFont="1" applyFill="1" applyBorder="1" applyAlignment="1">
      <alignment horizontal="center" vertical="justify"/>
    </xf>
    <xf numFmtId="2" fontId="8" fillId="7" borderId="1" xfId="0" applyNumberFormat="1" applyFont="1" applyFill="1" applyBorder="1" applyAlignment="1">
      <alignment horizontal="center"/>
    </xf>
    <xf numFmtId="0" fontId="21" fillId="2" borderId="1" xfId="0" applyFont="1" applyFill="1" applyBorder="1" applyAlignment="1">
      <alignment horizontal="center" vertical="center" wrapText="1"/>
    </xf>
    <xf numFmtId="0" fontId="27" fillId="2" borderId="1" xfId="0" applyFont="1" applyFill="1" applyBorder="1" applyAlignment="1">
      <alignment horizontal="center" vertical="justify"/>
    </xf>
    <xf numFmtId="0" fontId="24" fillId="2" borderId="1" xfId="0" applyFont="1" applyFill="1" applyBorder="1" applyAlignment="1">
      <alignment horizontal="center" vertical="center" textRotation="90"/>
    </xf>
    <xf numFmtId="0" fontId="1" fillId="2" borderId="1" xfId="0" applyFont="1" applyFill="1" applyBorder="1" applyAlignment="1">
      <alignment horizontal="center" vertical="justify"/>
    </xf>
    <xf numFmtId="0" fontId="17" fillId="2" borderId="1" xfId="0" applyFont="1" applyFill="1" applyBorder="1" applyAlignment="1">
      <alignment horizontal="center" vertical="justify"/>
    </xf>
    <xf numFmtId="0" fontId="13" fillId="2" borderId="6" xfId="0" applyFont="1" applyFill="1" applyBorder="1" applyAlignment="1">
      <alignment horizontal="left"/>
    </xf>
    <xf numFmtId="0" fontId="13" fillId="2" borderId="2" xfId="0" applyFont="1" applyFill="1" applyBorder="1" applyAlignment="1">
      <alignment horizontal="left"/>
    </xf>
    <xf numFmtId="2" fontId="12" fillId="3" borderId="1" xfId="0" applyNumberFormat="1" applyFont="1" applyFill="1" applyBorder="1" applyAlignment="1">
      <alignment horizontal="center"/>
    </xf>
    <xf numFmtId="2" fontId="8" fillId="8" borderId="1"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609601</xdr:colOff>
      <xdr:row>41</xdr:row>
      <xdr:rowOff>59266</xdr:rowOff>
    </xdr:from>
    <xdr:to>
      <xdr:col>14</xdr:col>
      <xdr:colOff>118536</xdr:colOff>
      <xdr:row>43</xdr:row>
      <xdr:rowOff>126999</xdr:rowOff>
    </xdr:to>
    <xdr:sp macro="" textlink="">
      <xdr:nvSpPr>
        <xdr:cNvPr id="3" name="Seta: para a Esquerda 2">
          <a:extLst>
            <a:ext uri="{FF2B5EF4-FFF2-40B4-BE49-F238E27FC236}">
              <a16:creationId xmlns:a16="http://schemas.microsoft.com/office/drawing/2014/main" id="{9CDFD1AA-879F-48B2-AE96-ACBA0A533B6B}"/>
            </a:ext>
          </a:extLst>
        </xdr:cNvPr>
        <xdr:cNvSpPr/>
      </xdr:nvSpPr>
      <xdr:spPr>
        <a:xfrm rot="16200000">
          <a:off x="8826502" y="8555565"/>
          <a:ext cx="457199" cy="448735"/>
        </a:xfrm>
        <a:prstGeom prst="lef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389468</xdr:colOff>
      <xdr:row>43</xdr:row>
      <xdr:rowOff>152401</xdr:rowOff>
    </xdr:from>
    <xdr:to>
      <xdr:col>16</xdr:col>
      <xdr:colOff>464610</xdr:colOff>
      <xdr:row>58</xdr:row>
      <xdr:rowOff>79376</xdr:rowOff>
    </xdr:to>
    <xdr:pic>
      <xdr:nvPicPr>
        <xdr:cNvPr id="4" name="Imagem 3">
          <a:extLst>
            <a:ext uri="{FF2B5EF4-FFF2-40B4-BE49-F238E27FC236}">
              <a16:creationId xmlns:a16="http://schemas.microsoft.com/office/drawing/2014/main" id="{2400F10C-BBB8-43B9-BADA-F365ADF67592}"/>
            </a:ext>
          </a:extLst>
        </xdr:cNvPr>
        <xdr:cNvPicPr>
          <a:picLocks noChangeAspect="1"/>
        </xdr:cNvPicPr>
      </xdr:nvPicPr>
      <xdr:blipFill>
        <a:blip xmlns:r="http://schemas.openxmlformats.org/officeDocument/2006/relationships" r:embed="rId1"/>
        <a:stretch>
          <a:fillRect/>
        </a:stretch>
      </xdr:blipFill>
      <xdr:spPr>
        <a:xfrm>
          <a:off x="2853268" y="9033934"/>
          <a:ext cx="7991475" cy="2847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91440</xdr:colOff>
      <xdr:row>3</xdr:row>
      <xdr:rowOff>76200</xdr:rowOff>
    </xdr:from>
    <xdr:to>
      <xdr:col>8</xdr:col>
      <xdr:colOff>632460</xdr:colOff>
      <xdr:row>5</xdr:row>
      <xdr:rowOff>156972</xdr:rowOff>
    </xdr:to>
    <xdr:sp macro="" textlink="">
      <xdr:nvSpPr>
        <xdr:cNvPr id="4" name="Seta: para a Esquerda 3">
          <a:extLst>
            <a:ext uri="{FF2B5EF4-FFF2-40B4-BE49-F238E27FC236}">
              <a16:creationId xmlns:a16="http://schemas.microsoft.com/office/drawing/2014/main" id="{759B492E-576A-434D-9056-805BAA0BFCCF}"/>
            </a:ext>
          </a:extLst>
        </xdr:cNvPr>
        <xdr:cNvSpPr/>
      </xdr:nvSpPr>
      <xdr:spPr>
        <a:xfrm>
          <a:off x="6004560" y="1066800"/>
          <a:ext cx="541020" cy="484632"/>
        </a:xfrm>
        <a:prstGeom prst="lef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16</xdr:col>
      <xdr:colOff>400625</xdr:colOff>
      <xdr:row>14</xdr:row>
      <xdr:rowOff>142874</xdr:rowOff>
    </xdr:from>
    <xdr:to>
      <xdr:col>17</xdr:col>
      <xdr:colOff>466726</xdr:colOff>
      <xdr:row>18</xdr:row>
      <xdr:rowOff>125158</xdr:rowOff>
    </xdr:to>
    <xdr:sp macro="" textlink="">
      <xdr:nvSpPr>
        <xdr:cNvPr id="3" name="Seta: para a Esquerda 2">
          <a:extLst>
            <a:ext uri="{FF2B5EF4-FFF2-40B4-BE49-F238E27FC236}">
              <a16:creationId xmlns:a16="http://schemas.microsoft.com/office/drawing/2014/main" id="{45603F90-0FE4-41D7-8A70-0B23FA64B683}"/>
            </a:ext>
          </a:extLst>
        </xdr:cNvPr>
        <xdr:cNvSpPr/>
      </xdr:nvSpPr>
      <xdr:spPr>
        <a:xfrm rot="16200000">
          <a:off x="11605833" y="2939416"/>
          <a:ext cx="734759" cy="666176"/>
        </a:xfrm>
        <a:prstGeom prst="lef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466725</xdr:colOff>
      <xdr:row>50</xdr:row>
      <xdr:rowOff>57154</xdr:rowOff>
    </xdr:from>
    <xdr:to>
      <xdr:col>21</xdr:col>
      <xdr:colOff>285750</xdr:colOff>
      <xdr:row>53</xdr:row>
      <xdr:rowOff>134687</xdr:rowOff>
    </xdr:to>
    <xdr:sp macro="" textlink="">
      <xdr:nvSpPr>
        <xdr:cNvPr id="5" name="Seta: para a Esquerda 4">
          <a:extLst>
            <a:ext uri="{FF2B5EF4-FFF2-40B4-BE49-F238E27FC236}">
              <a16:creationId xmlns:a16="http://schemas.microsoft.com/office/drawing/2014/main" id="{33535B20-529C-4D25-ABFE-BAE46E6C2C87}"/>
            </a:ext>
          </a:extLst>
        </xdr:cNvPr>
        <xdr:cNvSpPr/>
      </xdr:nvSpPr>
      <xdr:spPr>
        <a:xfrm rot="5400000">
          <a:off x="13982034" y="10497220"/>
          <a:ext cx="677608" cy="561975"/>
        </a:xfrm>
        <a:prstGeom prst="lef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F05F4-FAEA-455F-9B05-F2610B089E08}">
  <dimension ref="A1:T90"/>
  <sheetViews>
    <sheetView view="pageBreakPreview" zoomScale="90" zoomScaleNormal="100" zoomScaleSheetLayoutView="90" workbookViewId="0">
      <selection activeCell="A2" sqref="A2:Q2"/>
    </sheetView>
  </sheetViews>
  <sheetFormatPr defaultColWidth="8.88671875" defaultRowHeight="15.6" x14ac:dyDescent="0.3"/>
  <cols>
    <col min="1" max="2" width="8.88671875" style="2"/>
    <col min="3" max="3" width="6.5546875" style="2" bestFit="1" customWidth="1"/>
    <col min="4" max="5" width="5.6640625" style="2" customWidth="1"/>
    <col min="6" max="6" width="11.109375" style="2" customWidth="1"/>
    <col min="7" max="7" width="11" style="2" customWidth="1"/>
    <col min="8" max="8" width="8.88671875" style="2"/>
    <col min="9" max="9" width="9.88671875" style="2" customWidth="1"/>
    <col min="10" max="10" width="8.88671875" style="2"/>
    <col min="11" max="11" width="16.44140625" style="2" customWidth="1"/>
    <col min="12" max="13" width="8.88671875" style="2"/>
    <col min="14" max="14" width="13.6640625" style="2" bestFit="1" customWidth="1"/>
    <col min="15" max="17" width="8.88671875" style="2"/>
    <col min="18" max="16384" width="8.88671875" style="1"/>
  </cols>
  <sheetData>
    <row r="1" spans="1:20" s="2" customFormat="1" x14ac:dyDescent="0.3">
      <c r="A1" s="1"/>
      <c r="B1" s="1"/>
      <c r="C1" s="1"/>
      <c r="D1" s="1"/>
      <c r="E1" s="1"/>
      <c r="F1" s="1"/>
      <c r="G1" s="1"/>
      <c r="H1" s="1"/>
      <c r="I1" s="1"/>
      <c r="J1" s="1"/>
      <c r="K1" s="1"/>
      <c r="L1" s="1"/>
      <c r="M1" s="1"/>
      <c r="N1" s="1"/>
      <c r="O1" s="1"/>
      <c r="P1" s="1"/>
      <c r="Q1" s="1"/>
      <c r="R1" s="1"/>
      <c r="S1" s="1"/>
      <c r="T1" s="1"/>
    </row>
    <row r="2" spans="1:20" s="2" customFormat="1" x14ac:dyDescent="0.3">
      <c r="A2" s="31" t="s">
        <v>99</v>
      </c>
      <c r="B2" s="31"/>
      <c r="C2" s="31"/>
      <c r="D2" s="31"/>
      <c r="E2" s="31"/>
      <c r="F2" s="31"/>
      <c r="G2" s="31"/>
      <c r="H2" s="31"/>
      <c r="I2" s="31"/>
      <c r="J2" s="31"/>
      <c r="K2" s="31"/>
      <c r="L2" s="31"/>
      <c r="M2" s="31"/>
      <c r="N2" s="31"/>
      <c r="O2" s="31"/>
      <c r="P2" s="31"/>
      <c r="Q2" s="31"/>
      <c r="R2" s="1"/>
      <c r="S2" s="1"/>
      <c r="T2" s="1"/>
    </row>
    <row r="3" spans="1:20" s="2" customFormat="1" x14ac:dyDescent="0.3">
      <c r="A3" s="27" t="s">
        <v>96</v>
      </c>
      <c r="B3" s="8"/>
      <c r="C3" s="8"/>
      <c r="D3" s="8"/>
      <c r="E3" s="8"/>
      <c r="F3" s="8"/>
      <c r="G3" s="8"/>
      <c r="H3" s="8"/>
      <c r="I3" s="8"/>
      <c r="J3" s="8"/>
      <c r="K3" s="8"/>
      <c r="L3" s="8"/>
      <c r="M3" s="8"/>
      <c r="N3" s="8"/>
      <c r="O3" s="8"/>
      <c r="P3" s="8"/>
      <c r="Q3" s="8"/>
      <c r="R3" s="1"/>
      <c r="S3" s="1"/>
      <c r="T3" s="1"/>
    </row>
    <row r="4" spans="1:20" ht="15.6" customHeight="1" x14ac:dyDescent="0.3">
      <c r="A4" s="41" t="s">
        <v>67</v>
      </c>
      <c r="B4" s="41"/>
      <c r="C4" s="41"/>
      <c r="D4" s="41"/>
      <c r="E4" s="41"/>
      <c r="F4" s="41"/>
      <c r="G4" s="41"/>
      <c r="H4" s="41"/>
      <c r="I4" s="41"/>
      <c r="J4" s="41"/>
      <c r="K4" s="41"/>
      <c r="L4" s="41"/>
      <c r="M4" s="41"/>
      <c r="N4" s="41"/>
      <c r="O4" s="41"/>
      <c r="P4" s="41"/>
      <c r="Q4" s="41"/>
    </row>
    <row r="5" spans="1:20" ht="55.2" customHeight="1" x14ac:dyDescent="0.3">
      <c r="A5" s="41"/>
      <c r="B5" s="41"/>
      <c r="C5" s="41"/>
      <c r="D5" s="41"/>
      <c r="E5" s="41"/>
      <c r="F5" s="41"/>
      <c r="G5" s="41"/>
      <c r="H5" s="41"/>
      <c r="I5" s="41"/>
      <c r="J5" s="41"/>
      <c r="K5" s="41"/>
      <c r="L5" s="41"/>
      <c r="M5" s="41"/>
      <c r="N5" s="41"/>
      <c r="O5" s="41"/>
      <c r="P5" s="41"/>
      <c r="Q5" s="41"/>
    </row>
    <row r="6" spans="1:20" x14ac:dyDescent="0.3">
      <c r="A6" s="1"/>
      <c r="B6" s="1"/>
      <c r="C6" s="1"/>
      <c r="D6" s="1"/>
      <c r="E6" s="1"/>
      <c r="F6" s="1"/>
      <c r="G6" s="1"/>
      <c r="H6" s="1"/>
      <c r="I6" s="1"/>
      <c r="J6" s="1"/>
      <c r="K6" s="1"/>
      <c r="L6" s="1"/>
      <c r="M6" s="1"/>
      <c r="N6" s="1"/>
      <c r="O6" s="1"/>
      <c r="P6" s="1"/>
      <c r="Q6" s="1"/>
    </row>
    <row r="7" spans="1:20" ht="15.6" customHeight="1" x14ac:dyDescent="0.3">
      <c r="A7" s="1"/>
      <c r="B7" s="1"/>
      <c r="C7" s="1"/>
      <c r="D7" s="1"/>
      <c r="E7" s="1"/>
      <c r="F7" s="30" t="s">
        <v>39</v>
      </c>
      <c r="G7" s="30"/>
      <c r="H7" s="30" t="s">
        <v>37</v>
      </c>
      <c r="I7" s="30"/>
      <c r="J7" s="30" t="s">
        <v>38</v>
      </c>
      <c r="K7" s="30"/>
      <c r="L7" s="1"/>
      <c r="M7" s="1"/>
      <c r="N7" s="32" t="s">
        <v>42</v>
      </c>
      <c r="O7" s="33"/>
      <c r="P7" s="34"/>
      <c r="Q7" s="1"/>
    </row>
    <row r="8" spans="1:20" x14ac:dyDescent="0.3">
      <c r="A8" s="29" t="s">
        <v>0</v>
      </c>
      <c r="B8" s="29"/>
      <c r="C8" s="5" t="s">
        <v>1</v>
      </c>
      <c r="D8" s="29" t="s">
        <v>32</v>
      </c>
      <c r="E8" s="29"/>
      <c r="F8" s="5" t="s">
        <v>35</v>
      </c>
      <c r="G8" s="5" t="s">
        <v>36</v>
      </c>
      <c r="H8" s="29" t="s">
        <v>39</v>
      </c>
      <c r="I8" s="29"/>
      <c r="J8" s="29" t="s">
        <v>39</v>
      </c>
      <c r="K8" s="29"/>
      <c r="L8" s="1"/>
      <c r="M8" s="1"/>
      <c r="N8" s="35"/>
      <c r="O8" s="36"/>
      <c r="P8" s="37"/>
      <c r="Q8" s="1"/>
    </row>
    <row r="9" spans="1:20" x14ac:dyDescent="0.3">
      <c r="A9" s="28" t="s">
        <v>2</v>
      </c>
      <c r="B9" s="28"/>
      <c r="C9" s="14">
        <v>0</v>
      </c>
      <c r="D9" s="28" t="s">
        <v>33</v>
      </c>
      <c r="E9" s="28"/>
      <c r="F9" s="14">
        <v>18</v>
      </c>
      <c r="G9" s="15">
        <v>19</v>
      </c>
      <c r="H9" s="28">
        <f>AVERAGE(F9:G9)</f>
        <v>18.5</v>
      </c>
      <c r="I9" s="28"/>
      <c r="J9" s="28">
        <v>19</v>
      </c>
      <c r="K9" s="28"/>
      <c r="L9" s="1"/>
      <c r="M9" s="1"/>
      <c r="N9" s="35"/>
      <c r="O9" s="36"/>
      <c r="P9" s="37"/>
      <c r="Q9" s="1"/>
    </row>
    <row r="10" spans="1:20" x14ac:dyDescent="0.3">
      <c r="A10" s="28" t="s">
        <v>3</v>
      </c>
      <c r="B10" s="28"/>
      <c r="C10" s="14">
        <v>0</v>
      </c>
      <c r="D10" s="28" t="s">
        <v>33</v>
      </c>
      <c r="E10" s="28"/>
      <c r="F10" s="14">
        <v>19</v>
      </c>
      <c r="G10" s="15">
        <v>21</v>
      </c>
      <c r="H10" s="28">
        <f t="shared" ref="H10:H38" si="0">AVERAGE(F10:G10)</f>
        <v>20</v>
      </c>
      <c r="I10" s="28"/>
      <c r="J10" s="28">
        <v>22</v>
      </c>
      <c r="K10" s="28"/>
      <c r="L10" s="1"/>
      <c r="M10" s="1"/>
      <c r="N10" s="35"/>
      <c r="O10" s="36"/>
      <c r="P10" s="37"/>
      <c r="Q10" s="1"/>
    </row>
    <row r="11" spans="1:20" x14ac:dyDescent="0.3">
      <c r="A11" s="28" t="s">
        <v>4</v>
      </c>
      <c r="B11" s="28"/>
      <c r="C11" s="14">
        <v>0</v>
      </c>
      <c r="D11" s="28" t="s">
        <v>33</v>
      </c>
      <c r="E11" s="28"/>
      <c r="F11" s="14">
        <v>21</v>
      </c>
      <c r="G11" s="15">
        <v>21</v>
      </c>
      <c r="H11" s="28">
        <f t="shared" si="0"/>
        <v>21</v>
      </c>
      <c r="I11" s="28"/>
      <c r="J11" s="28">
        <v>22</v>
      </c>
      <c r="K11" s="28"/>
      <c r="L11" s="1"/>
      <c r="M11" s="1"/>
      <c r="N11" s="35"/>
      <c r="O11" s="36"/>
      <c r="P11" s="37"/>
      <c r="Q11" s="1"/>
    </row>
    <row r="12" spans="1:20" x14ac:dyDescent="0.3">
      <c r="A12" s="28" t="s">
        <v>5</v>
      </c>
      <c r="B12" s="28"/>
      <c r="C12" s="14">
        <v>0</v>
      </c>
      <c r="D12" s="28" t="s">
        <v>33</v>
      </c>
      <c r="E12" s="28"/>
      <c r="F12" s="14">
        <v>18</v>
      </c>
      <c r="G12" s="15">
        <v>19</v>
      </c>
      <c r="H12" s="28">
        <f t="shared" si="0"/>
        <v>18.5</v>
      </c>
      <c r="I12" s="28"/>
      <c r="J12" s="28">
        <v>19</v>
      </c>
      <c r="K12" s="28"/>
      <c r="L12" s="1"/>
      <c r="M12" s="1"/>
      <c r="N12" s="35"/>
      <c r="O12" s="36"/>
      <c r="P12" s="37"/>
      <c r="Q12" s="1"/>
    </row>
    <row r="13" spans="1:20" x14ac:dyDescent="0.3">
      <c r="A13" s="28" t="s">
        <v>6</v>
      </c>
      <c r="B13" s="28"/>
      <c r="C13" s="14">
        <v>0</v>
      </c>
      <c r="D13" s="28" t="s">
        <v>33</v>
      </c>
      <c r="E13" s="28"/>
      <c r="F13" s="14">
        <v>18</v>
      </c>
      <c r="G13" s="15">
        <v>19</v>
      </c>
      <c r="H13" s="28">
        <f t="shared" si="0"/>
        <v>18.5</v>
      </c>
      <c r="I13" s="28"/>
      <c r="J13" s="28">
        <v>21</v>
      </c>
      <c r="K13" s="28"/>
      <c r="L13" s="1"/>
      <c r="M13" s="1"/>
      <c r="N13" s="35"/>
      <c r="O13" s="36"/>
      <c r="P13" s="37"/>
      <c r="Q13" s="1"/>
    </row>
    <row r="14" spans="1:20" x14ac:dyDescent="0.3">
      <c r="A14" s="28" t="s">
        <v>7</v>
      </c>
      <c r="B14" s="28"/>
      <c r="C14" s="14">
        <v>0</v>
      </c>
      <c r="D14" s="28" t="s">
        <v>33</v>
      </c>
      <c r="E14" s="28"/>
      <c r="F14" s="14">
        <v>16</v>
      </c>
      <c r="G14" s="15">
        <v>17</v>
      </c>
      <c r="H14" s="28">
        <f t="shared" si="0"/>
        <v>16.5</v>
      </c>
      <c r="I14" s="28"/>
      <c r="J14" s="28">
        <v>19</v>
      </c>
      <c r="K14" s="28"/>
      <c r="L14" s="1"/>
      <c r="M14" s="1"/>
      <c r="N14" s="35"/>
      <c r="O14" s="36"/>
      <c r="P14" s="37"/>
      <c r="Q14" s="1"/>
    </row>
    <row r="15" spans="1:20" x14ac:dyDescent="0.3">
      <c r="A15" s="28" t="s">
        <v>8</v>
      </c>
      <c r="B15" s="28"/>
      <c r="C15" s="14">
        <v>0</v>
      </c>
      <c r="D15" s="28" t="s">
        <v>33</v>
      </c>
      <c r="E15" s="28"/>
      <c r="F15" s="14">
        <v>19</v>
      </c>
      <c r="G15" s="15">
        <v>19</v>
      </c>
      <c r="H15" s="28">
        <f t="shared" si="0"/>
        <v>19</v>
      </c>
      <c r="I15" s="28"/>
      <c r="J15" s="28">
        <v>22</v>
      </c>
      <c r="K15" s="28"/>
      <c r="L15" s="1"/>
      <c r="M15" s="1"/>
      <c r="N15" s="35"/>
      <c r="O15" s="36"/>
      <c r="P15" s="37"/>
      <c r="Q15" s="1"/>
    </row>
    <row r="16" spans="1:20" x14ac:dyDescent="0.3">
      <c r="A16" s="28" t="s">
        <v>9</v>
      </c>
      <c r="B16" s="28"/>
      <c r="C16" s="14">
        <v>0</v>
      </c>
      <c r="D16" s="28" t="s">
        <v>33</v>
      </c>
      <c r="E16" s="28"/>
      <c r="F16" s="14">
        <v>18</v>
      </c>
      <c r="G16" s="15">
        <v>18</v>
      </c>
      <c r="H16" s="28">
        <f t="shared" si="0"/>
        <v>18</v>
      </c>
      <c r="I16" s="28"/>
      <c r="J16" s="28">
        <v>20</v>
      </c>
      <c r="K16" s="28"/>
      <c r="L16" s="1"/>
      <c r="M16" s="1"/>
      <c r="N16" s="35"/>
      <c r="O16" s="36"/>
      <c r="P16" s="37"/>
      <c r="Q16" s="1"/>
    </row>
    <row r="17" spans="1:17" x14ac:dyDescent="0.3">
      <c r="A17" s="28" t="s">
        <v>10</v>
      </c>
      <c r="B17" s="28"/>
      <c r="C17" s="14">
        <v>0</v>
      </c>
      <c r="D17" s="28" t="s">
        <v>33</v>
      </c>
      <c r="E17" s="28"/>
      <c r="F17" s="14">
        <v>18</v>
      </c>
      <c r="G17" s="15">
        <v>18</v>
      </c>
      <c r="H17" s="28">
        <f t="shared" si="0"/>
        <v>18</v>
      </c>
      <c r="I17" s="28"/>
      <c r="J17" s="28">
        <v>20</v>
      </c>
      <c r="K17" s="28"/>
      <c r="L17" s="1"/>
      <c r="M17" s="1"/>
      <c r="N17" s="35"/>
      <c r="O17" s="36"/>
      <c r="P17" s="37"/>
      <c r="Q17" s="1"/>
    </row>
    <row r="18" spans="1:17" x14ac:dyDescent="0.3">
      <c r="A18" s="28" t="s">
        <v>11</v>
      </c>
      <c r="B18" s="28"/>
      <c r="C18" s="14">
        <v>0</v>
      </c>
      <c r="D18" s="28" t="s">
        <v>33</v>
      </c>
      <c r="E18" s="28"/>
      <c r="F18" s="14">
        <v>19</v>
      </c>
      <c r="G18" s="15">
        <v>20</v>
      </c>
      <c r="H18" s="28">
        <f t="shared" si="0"/>
        <v>19.5</v>
      </c>
      <c r="I18" s="28"/>
      <c r="J18" s="28">
        <v>21</v>
      </c>
      <c r="K18" s="28"/>
      <c r="L18" s="1"/>
      <c r="M18" s="1"/>
      <c r="N18" s="35"/>
      <c r="O18" s="36"/>
      <c r="P18" s="37"/>
      <c r="Q18" s="1"/>
    </row>
    <row r="19" spans="1:17" x14ac:dyDescent="0.3">
      <c r="A19" s="28" t="s">
        <v>12</v>
      </c>
      <c r="B19" s="28"/>
      <c r="C19" s="14">
        <v>0</v>
      </c>
      <c r="D19" s="28" t="s">
        <v>33</v>
      </c>
      <c r="E19" s="28"/>
      <c r="F19" s="14">
        <v>21</v>
      </c>
      <c r="G19" s="15">
        <v>22</v>
      </c>
      <c r="H19" s="28">
        <f t="shared" si="0"/>
        <v>21.5</v>
      </c>
      <c r="I19" s="28"/>
      <c r="J19" s="28">
        <v>23</v>
      </c>
      <c r="K19" s="28"/>
      <c r="L19" s="1"/>
      <c r="M19" s="1"/>
      <c r="N19" s="35"/>
      <c r="O19" s="36"/>
      <c r="P19" s="37"/>
      <c r="Q19" s="1"/>
    </row>
    <row r="20" spans="1:17" x14ac:dyDescent="0.3">
      <c r="A20" s="28" t="s">
        <v>13</v>
      </c>
      <c r="B20" s="28"/>
      <c r="C20" s="14">
        <v>0</v>
      </c>
      <c r="D20" s="28" t="s">
        <v>33</v>
      </c>
      <c r="E20" s="28"/>
      <c r="F20" s="14">
        <v>21</v>
      </c>
      <c r="G20" s="15">
        <v>22</v>
      </c>
      <c r="H20" s="28">
        <f t="shared" si="0"/>
        <v>21.5</v>
      </c>
      <c r="I20" s="28"/>
      <c r="J20" s="28">
        <v>23</v>
      </c>
      <c r="K20" s="28"/>
      <c r="L20" s="1"/>
      <c r="M20" s="1"/>
      <c r="N20" s="38"/>
      <c r="O20" s="39"/>
      <c r="P20" s="40"/>
      <c r="Q20" s="1"/>
    </row>
    <row r="21" spans="1:17" x14ac:dyDescent="0.3">
      <c r="A21" s="28" t="s">
        <v>14</v>
      </c>
      <c r="B21" s="28"/>
      <c r="C21" s="14">
        <v>0</v>
      </c>
      <c r="D21" s="28" t="s">
        <v>33</v>
      </c>
      <c r="E21" s="28"/>
      <c r="F21" s="14">
        <v>19</v>
      </c>
      <c r="G21" s="15">
        <v>21</v>
      </c>
      <c r="H21" s="28">
        <f t="shared" si="0"/>
        <v>20</v>
      </c>
      <c r="I21" s="28"/>
      <c r="J21" s="28">
        <v>21</v>
      </c>
      <c r="K21" s="28"/>
      <c r="L21" s="1"/>
      <c r="M21" s="1"/>
      <c r="N21" s="1"/>
      <c r="O21" s="1"/>
      <c r="P21" s="1"/>
      <c r="Q21" s="1"/>
    </row>
    <row r="22" spans="1:17" x14ac:dyDescent="0.3">
      <c r="A22" s="28" t="s">
        <v>15</v>
      </c>
      <c r="B22" s="28"/>
      <c r="C22" s="14">
        <v>0</v>
      </c>
      <c r="D22" s="28" t="s">
        <v>33</v>
      </c>
      <c r="E22" s="28"/>
      <c r="F22" s="14">
        <v>17</v>
      </c>
      <c r="G22" s="15">
        <v>18</v>
      </c>
      <c r="H22" s="28">
        <f t="shared" si="0"/>
        <v>17.5</v>
      </c>
      <c r="I22" s="28"/>
      <c r="J22" s="28">
        <v>19</v>
      </c>
      <c r="K22" s="28"/>
      <c r="L22" s="1"/>
      <c r="M22" s="1"/>
      <c r="N22" s="1"/>
      <c r="O22" s="1"/>
      <c r="P22" s="1"/>
      <c r="Q22" s="1"/>
    </row>
    <row r="23" spans="1:17" x14ac:dyDescent="0.3">
      <c r="A23" s="28" t="s">
        <v>16</v>
      </c>
      <c r="B23" s="28"/>
      <c r="C23" s="14">
        <v>0</v>
      </c>
      <c r="D23" s="28" t="s">
        <v>33</v>
      </c>
      <c r="E23" s="28"/>
      <c r="F23" s="14">
        <v>18</v>
      </c>
      <c r="G23" s="15">
        <v>19</v>
      </c>
      <c r="H23" s="28">
        <f t="shared" si="0"/>
        <v>18.5</v>
      </c>
      <c r="I23" s="28"/>
      <c r="J23" s="28">
        <v>21</v>
      </c>
      <c r="K23" s="28"/>
      <c r="L23" s="1"/>
      <c r="M23" s="1"/>
      <c r="N23" s="1"/>
      <c r="O23" s="1"/>
      <c r="P23" s="1"/>
      <c r="Q23" s="1"/>
    </row>
    <row r="24" spans="1:17" x14ac:dyDescent="0.3">
      <c r="A24" s="28" t="s">
        <v>17</v>
      </c>
      <c r="B24" s="28"/>
      <c r="C24" s="14">
        <v>1</v>
      </c>
      <c r="D24" s="28" t="s">
        <v>34</v>
      </c>
      <c r="E24" s="28"/>
      <c r="F24" s="14">
        <v>19</v>
      </c>
      <c r="G24" s="15">
        <v>20</v>
      </c>
      <c r="H24" s="28">
        <f t="shared" si="0"/>
        <v>19.5</v>
      </c>
      <c r="I24" s="28"/>
      <c r="J24" s="28">
        <v>21</v>
      </c>
      <c r="K24" s="28"/>
      <c r="L24" s="1"/>
      <c r="M24" s="1"/>
      <c r="N24" s="1"/>
      <c r="O24" s="1"/>
      <c r="P24" s="1"/>
      <c r="Q24" s="1"/>
    </row>
    <row r="25" spans="1:17" x14ac:dyDescent="0.3">
      <c r="A25" s="28" t="s">
        <v>18</v>
      </c>
      <c r="B25" s="28"/>
      <c r="C25" s="14">
        <v>1</v>
      </c>
      <c r="D25" s="28" t="s">
        <v>34</v>
      </c>
      <c r="E25" s="28"/>
      <c r="F25" s="14">
        <v>18</v>
      </c>
      <c r="G25" s="15">
        <v>21</v>
      </c>
      <c r="H25" s="28">
        <f t="shared" si="0"/>
        <v>19.5</v>
      </c>
      <c r="I25" s="28"/>
      <c r="J25" s="28">
        <v>20</v>
      </c>
      <c r="K25" s="28"/>
      <c r="L25" s="1"/>
      <c r="M25" s="1"/>
      <c r="N25" s="1"/>
      <c r="O25" s="1"/>
      <c r="P25" s="1"/>
      <c r="Q25" s="1"/>
    </row>
    <row r="26" spans="1:17" x14ac:dyDescent="0.3">
      <c r="A26" s="28" t="s">
        <v>19</v>
      </c>
      <c r="B26" s="28"/>
      <c r="C26" s="14">
        <v>1</v>
      </c>
      <c r="D26" s="28" t="s">
        <v>34</v>
      </c>
      <c r="E26" s="28"/>
      <c r="F26" s="14">
        <v>19</v>
      </c>
      <c r="G26" s="15">
        <v>20</v>
      </c>
      <c r="H26" s="28">
        <f t="shared" si="0"/>
        <v>19.5</v>
      </c>
      <c r="I26" s="28"/>
      <c r="J26" s="28">
        <v>19</v>
      </c>
      <c r="K26" s="28"/>
      <c r="L26" s="1"/>
      <c r="M26" s="1"/>
      <c r="N26" s="1"/>
      <c r="O26" s="1"/>
      <c r="P26" s="1"/>
      <c r="Q26" s="1"/>
    </row>
    <row r="27" spans="1:17" x14ac:dyDescent="0.3">
      <c r="A27" s="28" t="s">
        <v>20</v>
      </c>
      <c r="B27" s="28"/>
      <c r="C27" s="14">
        <v>1</v>
      </c>
      <c r="D27" s="28" t="s">
        <v>34</v>
      </c>
      <c r="E27" s="28"/>
      <c r="F27" s="14">
        <v>19</v>
      </c>
      <c r="G27" s="15">
        <v>21</v>
      </c>
      <c r="H27" s="28">
        <f t="shared" si="0"/>
        <v>20</v>
      </c>
      <c r="I27" s="28"/>
      <c r="J27" s="28">
        <v>21</v>
      </c>
      <c r="K27" s="28"/>
      <c r="L27" s="1"/>
      <c r="M27" s="1"/>
      <c r="N27" s="1"/>
      <c r="O27" s="1"/>
      <c r="P27" s="1"/>
      <c r="Q27" s="1"/>
    </row>
    <row r="28" spans="1:17" x14ac:dyDescent="0.3">
      <c r="A28" s="28" t="s">
        <v>21</v>
      </c>
      <c r="B28" s="28"/>
      <c r="C28" s="14">
        <v>1</v>
      </c>
      <c r="D28" s="28" t="s">
        <v>34</v>
      </c>
      <c r="E28" s="28"/>
      <c r="F28" s="14">
        <v>18</v>
      </c>
      <c r="G28" s="15">
        <v>19</v>
      </c>
      <c r="H28" s="28">
        <f t="shared" si="0"/>
        <v>18.5</v>
      </c>
      <c r="I28" s="28"/>
      <c r="J28" s="28">
        <v>19</v>
      </c>
      <c r="K28" s="28"/>
      <c r="L28" s="1"/>
      <c r="M28" s="1"/>
      <c r="N28" s="1"/>
      <c r="O28" s="1"/>
      <c r="P28" s="1"/>
      <c r="Q28" s="1"/>
    </row>
    <row r="29" spans="1:17" x14ac:dyDescent="0.3">
      <c r="A29" s="28" t="s">
        <v>22</v>
      </c>
      <c r="B29" s="28"/>
      <c r="C29" s="14">
        <v>1</v>
      </c>
      <c r="D29" s="28" t="s">
        <v>34</v>
      </c>
      <c r="E29" s="28"/>
      <c r="F29" s="14">
        <v>18</v>
      </c>
      <c r="G29" s="15">
        <v>19</v>
      </c>
      <c r="H29" s="28">
        <f t="shared" si="0"/>
        <v>18.5</v>
      </c>
      <c r="I29" s="28"/>
      <c r="J29" s="28">
        <v>19</v>
      </c>
      <c r="K29" s="28"/>
      <c r="L29" s="1"/>
      <c r="M29" s="1"/>
      <c r="N29" s="10"/>
      <c r="O29" s="1"/>
      <c r="P29" s="1"/>
      <c r="Q29" s="1"/>
    </row>
    <row r="30" spans="1:17" x14ac:dyDescent="0.3">
      <c r="A30" s="28" t="s">
        <v>23</v>
      </c>
      <c r="B30" s="28"/>
      <c r="C30" s="14">
        <v>1</v>
      </c>
      <c r="D30" s="28" t="s">
        <v>34</v>
      </c>
      <c r="E30" s="28"/>
      <c r="F30" s="14">
        <v>17</v>
      </c>
      <c r="G30" s="15">
        <v>19</v>
      </c>
      <c r="H30" s="28">
        <f t="shared" si="0"/>
        <v>18</v>
      </c>
      <c r="I30" s="28"/>
      <c r="J30" s="28">
        <v>19</v>
      </c>
      <c r="K30" s="28"/>
      <c r="L30" s="1"/>
      <c r="M30" s="1"/>
      <c r="N30" s="1"/>
      <c r="O30" s="1"/>
      <c r="P30" s="1"/>
      <c r="Q30" s="1"/>
    </row>
    <row r="31" spans="1:17" x14ac:dyDescent="0.3">
      <c r="A31" s="28" t="s">
        <v>24</v>
      </c>
      <c r="B31" s="28"/>
      <c r="C31" s="14">
        <v>1</v>
      </c>
      <c r="D31" s="28" t="s">
        <v>34</v>
      </c>
      <c r="E31" s="28"/>
      <c r="F31" s="14">
        <v>16</v>
      </c>
      <c r="G31" s="15">
        <v>18</v>
      </c>
      <c r="H31" s="28">
        <f t="shared" si="0"/>
        <v>17</v>
      </c>
      <c r="I31" s="28"/>
      <c r="J31" s="28">
        <v>18</v>
      </c>
      <c r="K31" s="28"/>
      <c r="L31" s="1"/>
      <c r="M31" s="1"/>
      <c r="N31" s="1"/>
      <c r="O31" s="1"/>
      <c r="P31" s="1"/>
      <c r="Q31" s="1"/>
    </row>
    <row r="32" spans="1:17" x14ac:dyDescent="0.3">
      <c r="A32" s="28" t="s">
        <v>25</v>
      </c>
      <c r="B32" s="28"/>
      <c r="C32" s="14">
        <v>1</v>
      </c>
      <c r="D32" s="28" t="s">
        <v>34</v>
      </c>
      <c r="E32" s="28"/>
      <c r="F32" s="14">
        <v>16</v>
      </c>
      <c r="G32" s="15">
        <v>19</v>
      </c>
      <c r="H32" s="28">
        <f t="shared" si="0"/>
        <v>17.5</v>
      </c>
      <c r="I32" s="28"/>
      <c r="J32" s="28">
        <v>19</v>
      </c>
      <c r="K32" s="28"/>
      <c r="L32" s="1"/>
      <c r="M32" s="47" t="s">
        <v>72</v>
      </c>
      <c r="N32" s="47"/>
      <c r="O32" s="47"/>
      <c r="P32" s="47"/>
      <c r="Q32" s="1"/>
    </row>
    <row r="33" spans="1:17" x14ac:dyDescent="0.3">
      <c r="A33" s="28" t="s">
        <v>26</v>
      </c>
      <c r="B33" s="28"/>
      <c r="C33" s="14">
        <v>1</v>
      </c>
      <c r="D33" s="28" t="s">
        <v>34</v>
      </c>
      <c r="E33" s="28"/>
      <c r="F33" s="14">
        <v>16</v>
      </c>
      <c r="G33" s="15">
        <v>18</v>
      </c>
      <c r="H33" s="28">
        <f t="shared" si="0"/>
        <v>17</v>
      </c>
      <c r="I33" s="28"/>
      <c r="J33" s="28">
        <v>18</v>
      </c>
      <c r="K33" s="28"/>
      <c r="L33" s="1"/>
      <c r="M33" s="47"/>
      <c r="N33" s="47"/>
      <c r="O33" s="47"/>
      <c r="P33" s="47"/>
      <c r="Q33" s="1"/>
    </row>
    <row r="34" spans="1:17" ht="15.6" customHeight="1" x14ac:dyDescent="0.3">
      <c r="A34" s="28" t="s">
        <v>27</v>
      </c>
      <c r="B34" s="28"/>
      <c r="C34" s="14">
        <v>1</v>
      </c>
      <c r="D34" s="28" t="s">
        <v>34</v>
      </c>
      <c r="E34" s="28"/>
      <c r="F34" s="14">
        <v>17</v>
      </c>
      <c r="G34" s="15">
        <v>19</v>
      </c>
      <c r="H34" s="28">
        <f t="shared" si="0"/>
        <v>18</v>
      </c>
      <c r="I34" s="28"/>
      <c r="J34" s="28">
        <v>18</v>
      </c>
      <c r="K34" s="28"/>
      <c r="L34" s="1"/>
      <c r="M34" s="47"/>
      <c r="N34" s="47"/>
      <c r="O34" s="47"/>
      <c r="P34" s="47"/>
      <c r="Q34" s="1"/>
    </row>
    <row r="35" spans="1:17" x14ac:dyDescent="0.3">
      <c r="A35" s="28" t="s">
        <v>28</v>
      </c>
      <c r="B35" s="28"/>
      <c r="C35" s="14">
        <v>1</v>
      </c>
      <c r="D35" s="28" t="s">
        <v>34</v>
      </c>
      <c r="E35" s="28"/>
      <c r="F35" s="14">
        <v>21</v>
      </c>
      <c r="G35" s="15">
        <v>22</v>
      </c>
      <c r="H35" s="28">
        <f t="shared" si="0"/>
        <v>21.5</v>
      </c>
      <c r="I35" s="28"/>
      <c r="J35" s="28">
        <v>22</v>
      </c>
      <c r="K35" s="28"/>
      <c r="L35" s="1"/>
      <c r="M35" s="47"/>
      <c r="N35" s="47"/>
      <c r="O35" s="47"/>
      <c r="P35" s="47"/>
      <c r="Q35" s="1"/>
    </row>
    <row r="36" spans="1:17" ht="15.6" customHeight="1" x14ac:dyDescent="0.3">
      <c r="A36" s="28" t="s">
        <v>29</v>
      </c>
      <c r="B36" s="28"/>
      <c r="C36" s="14">
        <v>1</v>
      </c>
      <c r="D36" s="28" t="s">
        <v>34</v>
      </c>
      <c r="E36" s="28"/>
      <c r="F36" s="14">
        <v>20</v>
      </c>
      <c r="G36" s="15">
        <v>21</v>
      </c>
      <c r="H36" s="28">
        <f t="shared" si="0"/>
        <v>20.5</v>
      </c>
      <c r="I36" s="28"/>
      <c r="J36" s="28">
        <v>21</v>
      </c>
      <c r="K36" s="28"/>
      <c r="L36" s="1"/>
      <c r="M36" s="47"/>
      <c r="N36" s="47"/>
      <c r="O36" s="47"/>
      <c r="P36" s="47"/>
      <c r="Q36" s="1"/>
    </row>
    <row r="37" spans="1:17" x14ac:dyDescent="0.3">
      <c r="A37" s="28" t="s">
        <v>30</v>
      </c>
      <c r="B37" s="28"/>
      <c r="C37" s="14">
        <v>1</v>
      </c>
      <c r="D37" s="28" t="s">
        <v>34</v>
      </c>
      <c r="E37" s="28"/>
      <c r="F37" s="14">
        <v>20</v>
      </c>
      <c r="G37" s="15">
        <v>22</v>
      </c>
      <c r="H37" s="28">
        <f t="shared" si="0"/>
        <v>21</v>
      </c>
      <c r="I37" s="28"/>
      <c r="J37" s="28">
        <v>22</v>
      </c>
      <c r="K37" s="28"/>
      <c r="L37" s="1"/>
      <c r="M37" s="47"/>
      <c r="N37" s="47"/>
      <c r="O37" s="47"/>
      <c r="P37" s="47"/>
      <c r="Q37" s="1"/>
    </row>
    <row r="38" spans="1:17" x14ac:dyDescent="0.3">
      <c r="A38" s="28" t="s">
        <v>31</v>
      </c>
      <c r="B38" s="28"/>
      <c r="C38" s="14">
        <v>1</v>
      </c>
      <c r="D38" s="28" t="s">
        <v>34</v>
      </c>
      <c r="E38" s="28"/>
      <c r="F38" s="14">
        <v>21</v>
      </c>
      <c r="G38" s="15">
        <v>22</v>
      </c>
      <c r="H38" s="28">
        <f t="shared" si="0"/>
        <v>21.5</v>
      </c>
      <c r="I38" s="28"/>
      <c r="J38" s="28">
        <v>22</v>
      </c>
      <c r="K38" s="28"/>
      <c r="L38" s="1"/>
      <c r="M38" s="47"/>
      <c r="N38" s="47"/>
      <c r="O38" s="47"/>
      <c r="P38" s="47"/>
      <c r="Q38" s="1"/>
    </row>
    <row r="39" spans="1:17" x14ac:dyDescent="0.3">
      <c r="A39" s="46" t="s">
        <v>40</v>
      </c>
      <c r="B39" s="46"/>
      <c r="C39" s="46"/>
      <c r="D39" s="46"/>
      <c r="E39" s="46"/>
      <c r="F39" s="46"/>
      <c r="G39" s="46"/>
      <c r="H39" s="46"/>
      <c r="I39" s="46"/>
      <c r="J39" s="46"/>
      <c r="K39" s="46"/>
      <c r="L39" s="1"/>
      <c r="M39" s="47"/>
      <c r="N39" s="47"/>
      <c r="O39" s="47"/>
      <c r="P39" s="47"/>
      <c r="Q39" s="1"/>
    </row>
    <row r="40" spans="1:17" x14ac:dyDescent="0.3">
      <c r="A40" s="1"/>
      <c r="B40" s="1"/>
      <c r="C40" s="1"/>
      <c r="D40" s="1"/>
      <c r="E40" s="1"/>
      <c r="F40" s="1"/>
      <c r="G40" s="1"/>
      <c r="H40" s="1"/>
      <c r="I40" s="1"/>
      <c r="J40" s="1"/>
      <c r="K40" s="1"/>
      <c r="L40" s="1"/>
      <c r="M40" s="47"/>
      <c r="N40" s="47"/>
      <c r="O40" s="47"/>
      <c r="P40" s="47"/>
      <c r="Q40" s="1"/>
    </row>
    <row r="41" spans="1:17" x14ac:dyDescent="0.3">
      <c r="A41" s="1"/>
      <c r="B41" s="1"/>
      <c r="C41" s="1"/>
      <c r="D41" s="1"/>
      <c r="E41" s="1"/>
      <c r="F41" s="1"/>
      <c r="G41" s="1"/>
      <c r="H41" s="1"/>
      <c r="I41" s="1"/>
      <c r="J41" s="1"/>
      <c r="K41" s="1"/>
      <c r="L41" s="1"/>
      <c r="M41" s="47"/>
      <c r="N41" s="47"/>
      <c r="O41" s="47"/>
      <c r="P41" s="47"/>
      <c r="Q41" s="1"/>
    </row>
    <row r="42" spans="1:17" x14ac:dyDescent="0.3">
      <c r="A42" s="42" t="s">
        <v>33</v>
      </c>
      <c r="B42" s="43"/>
      <c r="C42" s="44" t="s">
        <v>66</v>
      </c>
      <c r="D42" s="45"/>
      <c r="E42" s="45"/>
      <c r="F42" s="1"/>
      <c r="G42" s="1"/>
      <c r="H42" s="1"/>
      <c r="I42" s="1"/>
      <c r="J42" s="1"/>
      <c r="K42" s="1"/>
      <c r="L42" s="1"/>
      <c r="M42" s="1"/>
      <c r="N42" s="1"/>
      <c r="O42" s="1"/>
      <c r="P42" s="1"/>
      <c r="Q42" s="1"/>
    </row>
    <row r="43" spans="1:17" x14ac:dyDescent="0.3">
      <c r="A43" s="42" t="s">
        <v>34</v>
      </c>
      <c r="B43" s="43"/>
      <c r="C43" s="44" t="s">
        <v>77</v>
      </c>
      <c r="D43" s="45"/>
      <c r="E43" s="45"/>
      <c r="F43" s="1"/>
      <c r="G43" s="1"/>
      <c r="H43" s="1"/>
      <c r="I43" s="1"/>
      <c r="J43" s="1"/>
      <c r="K43" s="1"/>
      <c r="L43" s="1"/>
      <c r="M43" s="1"/>
      <c r="N43" s="1"/>
      <c r="O43" s="1"/>
      <c r="P43" s="1"/>
      <c r="Q43" s="1"/>
    </row>
    <row r="44" spans="1:17" x14ac:dyDescent="0.3">
      <c r="A44" s="42" t="s">
        <v>41</v>
      </c>
      <c r="B44" s="43"/>
      <c r="C44" s="44" t="s">
        <v>39</v>
      </c>
      <c r="D44" s="45"/>
      <c r="E44" s="45"/>
      <c r="F44" s="1"/>
      <c r="G44" s="1"/>
      <c r="H44" s="1"/>
      <c r="I44" s="1"/>
      <c r="J44" s="1"/>
      <c r="K44" s="1"/>
      <c r="L44" s="1"/>
      <c r="M44" s="1"/>
      <c r="N44" s="1"/>
      <c r="O44" s="1"/>
      <c r="P44" s="1"/>
      <c r="Q44" s="1"/>
    </row>
    <row r="45" spans="1:17" x14ac:dyDescent="0.3">
      <c r="A45" s="1"/>
      <c r="B45" s="1"/>
      <c r="C45" s="1"/>
      <c r="D45" s="1"/>
      <c r="E45" s="1"/>
      <c r="F45" s="1"/>
      <c r="G45" s="1"/>
      <c r="H45" s="1"/>
      <c r="I45" s="1"/>
      <c r="J45" s="1"/>
      <c r="K45" s="1"/>
      <c r="L45" s="1"/>
      <c r="M45" s="1"/>
      <c r="N45" s="1"/>
      <c r="O45" s="1"/>
      <c r="P45" s="1"/>
      <c r="Q45" s="1"/>
    </row>
    <row r="46" spans="1:17" x14ac:dyDescent="0.3">
      <c r="A46" s="1"/>
      <c r="B46" s="1"/>
      <c r="C46" s="1"/>
      <c r="D46" s="1"/>
      <c r="E46" s="1"/>
      <c r="F46" s="1"/>
      <c r="G46" s="1"/>
      <c r="H46" s="1"/>
      <c r="I46" s="1"/>
      <c r="J46" s="1"/>
      <c r="K46" s="1"/>
      <c r="L46" s="1"/>
      <c r="M46" s="1"/>
      <c r="N46" s="1"/>
      <c r="O46" s="1"/>
      <c r="P46" s="1"/>
      <c r="Q46" s="1"/>
    </row>
    <row r="47" spans="1:17" x14ac:dyDescent="0.3">
      <c r="A47" s="1"/>
      <c r="B47" s="1"/>
      <c r="C47" s="1"/>
      <c r="D47" s="1"/>
      <c r="E47" s="1"/>
      <c r="F47" s="1"/>
      <c r="G47" s="1"/>
      <c r="H47" s="1"/>
      <c r="I47" s="1"/>
      <c r="J47" s="1"/>
      <c r="K47" s="1"/>
      <c r="L47" s="1"/>
      <c r="M47" s="1"/>
      <c r="N47" s="1"/>
      <c r="O47" s="1"/>
      <c r="P47" s="1"/>
      <c r="Q47" s="1"/>
    </row>
    <row r="48" spans="1:17" x14ac:dyDescent="0.3">
      <c r="A48" s="1"/>
      <c r="B48" s="1"/>
      <c r="C48" s="1"/>
      <c r="D48" s="1"/>
      <c r="E48" s="1"/>
      <c r="F48" s="1"/>
      <c r="G48" s="1"/>
      <c r="H48" s="1"/>
      <c r="I48" s="1"/>
      <c r="J48" s="1"/>
      <c r="K48" s="1"/>
      <c r="L48" s="1"/>
      <c r="M48" s="1"/>
      <c r="N48" s="1"/>
      <c r="O48" s="1"/>
      <c r="P48" s="1"/>
      <c r="Q48" s="1"/>
    </row>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sheetData>
  <mergeCells count="138">
    <mergeCell ref="M32:P41"/>
    <mergeCell ref="J28:K28"/>
    <mergeCell ref="J29:K29"/>
    <mergeCell ref="J30:K30"/>
    <mergeCell ref="J31:K31"/>
    <mergeCell ref="J32:K32"/>
    <mergeCell ref="J23:K23"/>
    <mergeCell ref="J24:K24"/>
    <mergeCell ref="J25:K25"/>
    <mergeCell ref="J26:K26"/>
    <mergeCell ref="J27:K27"/>
    <mergeCell ref="J38:K38"/>
    <mergeCell ref="A42:B42"/>
    <mergeCell ref="A43:B43"/>
    <mergeCell ref="A44:B44"/>
    <mergeCell ref="C42:E42"/>
    <mergeCell ref="C43:E43"/>
    <mergeCell ref="C44:E44"/>
    <mergeCell ref="J33:K33"/>
    <mergeCell ref="J34:K34"/>
    <mergeCell ref="J35:K35"/>
    <mergeCell ref="J36:K36"/>
    <mergeCell ref="J37:K37"/>
    <mergeCell ref="A39:K39"/>
    <mergeCell ref="H38:I38"/>
    <mergeCell ref="D33:E33"/>
    <mergeCell ref="D34:E34"/>
    <mergeCell ref="D35:E35"/>
    <mergeCell ref="D36:E36"/>
    <mergeCell ref="D37:E37"/>
    <mergeCell ref="D38:E38"/>
    <mergeCell ref="A37:B37"/>
    <mergeCell ref="A38:B38"/>
    <mergeCell ref="A33:B33"/>
    <mergeCell ref="A34:B34"/>
    <mergeCell ref="H34:I34"/>
    <mergeCell ref="J9:K9"/>
    <mergeCell ref="J10:K10"/>
    <mergeCell ref="J11:K11"/>
    <mergeCell ref="J12:K12"/>
    <mergeCell ref="J13:K13"/>
    <mergeCell ref="J14:K14"/>
    <mergeCell ref="J15:K15"/>
    <mergeCell ref="J16:K16"/>
    <mergeCell ref="J17:K17"/>
    <mergeCell ref="H35:I35"/>
    <mergeCell ref="H36:I36"/>
    <mergeCell ref="H37:I37"/>
    <mergeCell ref="H29:I29"/>
    <mergeCell ref="H30:I30"/>
    <mergeCell ref="H31:I31"/>
    <mergeCell ref="H32:I32"/>
    <mergeCell ref="H33:I33"/>
    <mergeCell ref="A2:Q2"/>
    <mergeCell ref="A9:B9"/>
    <mergeCell ref="N7:P20"/>
    <mergeCell ref="A4:Q5"/>
    <mergeCell ref="A10:B10"/>
    <mergeCell ref="A11:B11"/>
    <mergeCell ref="A12:B12"/>
    <mergeCell ref="A13:B13"/>
    <mergeCell ref="A14:B14"/>
    <mergeCell ref="A15:B15"/>
    <mergeCell ref="A16:B16"/>
    <mergeCell ref="A17:B17"/>
    <mergeCell ref="A18:B18"/>
    <mergeCell ref="A19:B19"/>
    <mergeCell ref="A20:B20"/>
    <mergeCell ref="D9:E9"/>
    <mergeCell ref="D10:E10"/>
    <mergeCell ref="H14:I14"/>
    <mergeCell ref="H15:I15"/>
    <mergeCell ref="H16:I16"/>
    <mergeCell ref="H17:I17"/>
    <mergeCell ref="H18:I18"/>
    <mergeCell ref="H9:I9"/>
    <mergeCell ref="H10:I10"/>
    <mergeCell ref="A27:B27"/>
    <mergeCell ref="D27:E27"/>
    <mergeCell ref="D26:E26"/>
    <mergeCell ref="A21:B21"/>
    <mergeCell ref="A22:B22"/>
    <mergeCell ref="A23:B23"/>
    <mergeCell ref="A24:B24"/>
    <mergeCell ref="A25:B25"/>
    <mergeCell ref="A26:B26"/>
    <mergeCell ref="H20:I20"/>
    <mergeCell ref="H21:I21"/>
    <mergeCell ref="H22:I22"/>
    <mergeCell ref="H23:I23"/>
    <mergeCell ref="D28:E28"/>
    <mergeCell ref="A8:B8"/>
    <mergeCell ref="D8:E8"/>
    <mergeCell ref="H7:I7"/>
    <mergeCell ref="J7:K7"/>
    <mergeCell ref="F7:G7"/>
    <mergeCell ref="H8:I8"/>
    <mergeCell ref="J8:K8"/>
    <mergeCell ref="H11:I11"/>
    <mergeCell ref="H12:I12"/>
    <mergeCell ref="H13:I13"/>
    <mergeCell ref="J18:K18"/>
    <mergeCell ref="J19:K19"/>
    <mergeCell ref="J20:K20"/>
    <mergeCell ref="J21:K21"/>
    <mergeCell ref="J22:K22"/>
    <mergeCell ref="H24:I24"/>
    <mergeCell ref="H25:I25"/>
    <mergeCell ref="H26:I26"/>
    <mergeCell ref="H27:I27"/>
    <mergeCell ref="H28:I28"/>
    <mergeCell ref="H19:I19"/>
    <mergeCell ref="D24:E24"/>
    <mergeCell ref="D25:E25"/>
    <mergeCell ref="A35:B35"/>
    <mergeCell ref="A36:B36"/>
    <mergeCell ref="D11:E11"/>
    <mergeCell ref="D12:E12"/>
    <mergeCell ref="D13:E13"/>
    <mergeCell ref="D14:E14"/>
    <mergeCell ref="D15:E15"/>
    <mergeCell ref="D16:E16"/>
    <mergeCell ref="D17:E17"/>
    <mergeCell ref="D31:E31"/>
    <mergeCell ref="D32:E32"/>
    <mergeCell ref="D29:E29"/>
    <mergeCell ref="D30:E30"/>
    <mergeCell ref="A28:B28"/>
    <mergeCell ref="A29:B29"/>
    <mergeCell ref="A30:B30"/>
    <mergeCell ref="A31:B31"/>
    <mergeCell ref="A32:B32"/>
    <mergeCell ref="D18:E18"/>
    <mergeCell ref="D19:E19"/>
    <mergeCell ref="D20:E20"/>
    <mergeCell ref="D21:E21"/>
    <mergeCell ref="D22:E22"/>
    <mergeCell ref="D23:E23"/>
  </mergeCells>
  <phoneticPr fontId="3" type="noConversion"/>
  <pageMargins left="0.511811024" right="0.511811024" top="0.78740157499999996" bottom="0.78740157499999996" header="0.31496062000000002" footer="0.31496062000000002"/>
  <pageSetup scale="51" orientation="portrait" horizontalDpi="300" r:id="rId1"/>
  <headerFooter>
    <oddFooter>&amp;L_x000D_&amp;1#&amp;"Rockwell"&amp;9&amp;K0078D7 Information Classification: General</oddFooter>
  </headerFooter>
  <rowBreaks count="1" manualBreakCount="1">
    <brk id="67"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964A9-418D-4984-890A-6A5BE80637B5}">
  <dimension ref="A1:V71"/>
  <sheetViews>
    <sheetView view="pageBreakPreview" zoomScale="70" zoomScaleNormal="100" zoomScaleSheetLayoutView="70" workbookViewId="0"/>
  </sheetViews>
  <sheetFormatPr defaultColWidth="8.88671875" defaultRowHeight="15.6" x14ac:dyDescent="0.3"/>
  <cols>
    <col min="1" max="3" width="10.6640625" style="1" customWidth="1"/>
    <col min="4" max="4" width="11.6640625" style="1" customWidth="1"/>
    <col min="5" max="10" width="10.6640625" style="7" customWidth="1"/>
    <col min="11" max="11" width="8.88671875" style="7"/>
    <col min="12" max="12" width="11.6640625" style="7" customWidth="1"/>
    <col min="13" max="16" width="8.6640625" style="1" customWidth="1"/>
    <col min="17" max="19" width="9.6640625" style="1" customWidth="1"/>
    <col min="20" max="20" width="7.6640625" style="4" customWidth="1"/>
    <col min="21" max="22" width="10.6640625" style="3" customWidth="1"/>
    <col min="23" max="16384" width="8.88671875" style="1"/>
  </cols>
  <sheetData>
    <row r="1" spans="1:21" ht="17.399999999999999" x14ac:dyDescent="0.3">
      <c r="A1" s="26" t="s">
        <v>93</v>
      </c>
    </row>
    <row r="2" spans="1:21" x14ac:dyDescent="0.3">
      <c r="A2" s="57" t="s">
        <v>52</v>
      </c>
      <c r="B2" s="57"/>
      <c r="C2" s="57"/>
      <c r="D2" s="57"/>
      <c r="E2" s="57" t="s">
        <v>54</v>
      </c>
      <c r="F2" s="57"/>
      <c r="G2" s="57"/>
      <c r="H2" s="57"/>
    </row>
    <row r="3" spans="1:21" ht="15" customHeight="1" x14ac:dyDescent="0.3">
      <c r="A3" s="61" t="s">
        <v>47</v>
      </c>
      <c r="B3" s="58" t="s">
        <v>51</v>
      </c>
      <c r="C3" s="58"/>
      <c r="D3" s="58"/>
      <c r="E3" s="66" t="s">
        <v>55</v>
      </c>
      <c r="F3" s="65" t="s">
        <v>68</v>
      </c>
      <c r="G3" s="65"/>
      <c r="H3" s="65"/>
      <c r="J3" s="73" t="s">
        <v>71</v>
      </c>
      <c r="K3" s="73"/>
      <c r="L3" s="73"/>
      <c r="M3" s="73"/>
      <c r="N3" s="73"/>
      <c r="O3" s="73"/>
      <c r="P3" s="73"/>
    </row>
    <row r="4" spans="1:21" ht="15" customHeight="1" x14ac:dyDescent="0.3">
      <c r="A4" s="61"/>
      <c r="B4" s="58"/>
      <c r="C4" s="58"/>
      <c r="D4" s="58"/>
      <c r="E4" s="66"/>
      <c r="F4" s="65"/>
      <c r="G4" s="65"/>
      <c r="H4" s="65"/>
      <c r="J4" s="73"/>
      <c r="K4" s="73"/>
      <c r="L4" s="73"/>
      <c r="M4" s="73"/>
      <c r="N4" s="73"/>
      <c r="O4" s="73"/>
      <c r="P4" s="73"/>
      <c r="Q4" s="9"/>
      <c r="R4" s="9"/>
      <c r="S4" s="9"/>
      <c r="T4" s="11"/>
    </row>
    <row r="5" spans="1:21" ht="15" customHeight="1" x14ac:dyDescent="0.3">
      <c r="A5" s="61"/>
      <c r="B5" s="58"/>
      <c r="C5" s="58"/>
      <c r="D5" s="58"/>
      <c r="E5" s="66"/>
      <c r="F5" s="65"/>
      <c r="G5" s="65"/>
      <c r="H5" s="65"/>
      <c r="J5" s="73"/>
      <c r="K5" s="73"/>
      <c r="L5" s="73"/>
      <c r="M5" s="73"/>
      <c r="N5" s="73"/>
      <c r="O5" s="73"/>
      <c r="P5" s="73"/>
      <c r="Q5" s="9"/>
      <c r="R5" s="9"/>
      <c r="S5" s="9"/>
      <c r="T5" s="11"/>
    </row>
    <row r="6" spans="1:21" ht="15" customHeight="1" x14ac:dyDescent="0.3">
      <c r="A6" s="61"/>
      <c r="B6" s="58"/>
      <c r="C6" s="58"/>
      <c r="D6" s="58"/>
      <c r="E6" s="66"/>
      <c r="F6" s="65"/>
      <c r="G6" s="65"/>
      <c r="H6" s="65"/>
      <c r="J6" s="73"/>
      <c r="K6" s="73"/>
      <c r="L6" s="73"/>
      <c r="M6" s="73"/>
      <c r="N6" s="73"/>
      <c r="O6" s="73"/>
      <c r="P6" s="73"/>
      <c r="Q6" s="9"/>
      <c r="R6" s="9"/>
      <c r="S6" s="9"/>
      <c r="T6" s="11"/>
    </row>
    <row r="7" spans="1:21" ht="15" customHeight="1" x14ac:dyDescent="0.3">
      <c r="A7" s="61"/>
      <c r="B7" s="58"/>
      <c r="C7" s="58"/>
      <c r="D7" s="58"/>
      <c r="E7" s="66"/>
      <c r="F7" s="65"/>
      <c r="G7" s="65"/>
      <c r="H7" s="65"/>
      <c r="J7" s="73"/>
      <c r="K7" s="73"/>
      <c r="L7" s="73"/>
      <c r="M7" s="73"/>
      <c r="N7" s="73"/>
      <c r="O7" s="73"/>
      <c r="P7" s="73"/>
      <c r="Q7" s="9"/>
      <c r="R7" s="9"/>
      <c r="S7" s="9"/>
      <c r="T7" s="11"/>
    </row>
    <row r="8" spans="1:21" ht="15" customHeight="1" x14ac:dyDescent="0.3">
      <c r="A8" s="61"/>
      <c r="B8" s="58"/>
      <c r="C8" s="58"/>
      <c r="D8" s="58"/>
      <c r="E8" s="66"/>
      <c r="F8" s="65"/>
      <c r="G8" s="65"/>
      <c r="H8" s="65"/>
      <c r="J8" s="73"/>
      <c r="K8" s="73"/>
      <c r="L8" s="73"/>
      <c r="M8" s="73"/>
      <c r="N8" s="73"/>
      <c r="O8" s="73"/>
      <c r="P8" s="73"/>
      <c r="Q8" s="9"/>
      <c r="R8" s="9"/>
    </row>
    <row r="9" spans="1:21" ht="25.2" customHeight="1" x14ac:dyDescent="0.3">
      <c r="A9" s="62" t="s">
        <v>48</v>
      </c>
      <c r="B9" s="59" t="s">
        <v>50</v>
      </c>
      <c r="C9" s="59"/>
      <c r="D9" s="59"/>
      <c r="E9" s="66" t="s">
        <v>56</v>
      </c>
      <c r="F9" s="67" t="s">
        <v>58</v>
      </c>
      <c r="G9" s="67"/>
      <c r="H9" s="67"/>
    </row>
    <row r="10" spans="1:21" ht="25.2" customHeight="1" x14ac:dyDescent="0.3">
      <c r="A10" s="62"/>
      <c r="B10" s="59"/>
      <c r="C10" s="59"/>
      <c r="D10" s="59"/>
      <c r="E10" s="66"/>
      <c r="F10" s="67"/>
      <c r="G10" s="67"/>
      <c r="H10" s="67"/>
    </row>
    <row r="11" spans="1:21" ht="25.2" customHeight="1" x14ac:dyDescent="0.3">
      <c r="A11" s="62"/>
      <c r="B11" s="59"/>
      <c r="C11" s="59"/>
      <c r="D11" s="59"/>
      <c r="E11" s="66"/>
      <c r="F11" s="67"/>
      <c r="G11" s="67"/>
      <c r="H11" s="67"/>
      <c r="O11" s="72" t="s">
        <v>75</v>
      </c>
      <c r="P11" s="72"/>
      <c r="Q11" s="72"/>
      <c r="R11" s="72"/>
      <c r="S11" s="72"/>
      <c r="T11" s="72"/>
      <c r="U11" s="19"/>
    </row>
    <row r="12" spans="1:21" ht="12" customHeight="1" x14ac:dyDescent="0.3">
      <c r="A12" s="56" t="s">
        <v>49</v>
      </c>
      <c r="B12" s="60" t="s">
        <v>76</v>
      </c>
      <c r="C12" s="60"/>
      <c r="D12" s="60"/>
      <c r="E12" s="66" t="s">
        <v>57</v>
      </c>
      <c r="F12" s="67" t="s">
        <v>59</v>
      </c>
      <c r="G12" s="67"/>
      <c r="H12" s="67"/>
      <c r="O12" s="72"/>
      <c r="P12" s="72"/>
      <c r="Q12" s="72"/>
      <c r="R12" s="72"/>
      <c r="S12" s="72"/>
      <c r="T12" s="72"/>
      <c r="U12" s="19"/>
    </row>
    <row r="13" spans="1:21" ht="12" customHeight="1" x14ac:dyDescent="0.3">
      <c r="A13" s="56"/>
      <c r="B13" s="60"/>
      <c r="C13" s="60"/>
      <c r="D13" s="60"/>
      <c r="E13" s="66"/>
      <c r="F13" s="67"/>
      <c r="G13" s="67"/>
      <c r="H13" s="67"/>
      <c r="O13" s="72"/>
      <c r="P13" s="72"/>
      <c r="Q13" s="72"/>
      <c r="R13" s="72"/>
      <c r="S13" s="72"/>
      <c r="T13" s="72"/>
      <c r="U13" s="19"/>
    </row>
    <row r="14" spans="1:21" ht="12" customHeight="1" x14ac:dyDescent="0.3">
      <c r="A14" s="56"/>
      <c r="B14" s="60"/>
      <c r="C14" s="60"/>
      <c r="D14" s="60"/>
      <c r="E14" s="66"/>
      <c r="F14" s="67"/>
      <c r="G14" s="67"/>
      <c r="H14" s="67"/>
      <c r="O14" s="72"/>
      <c r="P14" s="72"/>
      <c r="Q14" s="72"/>
      <c r="R14" s="72"/>
      <c r="S14" s="72"/>
      <c r="T14" s="72"/>
      <c r="U14" s="19"/>
    </row>
    <row r="15" spans="1:21" ht="21" customHeight="1" x14ac:dyDescent="0.3">
      <c r="A15" s="56"/>
      <c r="B15" s="60"/>
      <c r="C15" s="60"/>
      <c r="D15" s="60"/>
      <c r="E15" s="66"/>
      <c r="F15" s="67"/>
      <c r="G15" s="67"/>
      <c r="H15" s="67"/>
      <c r="O15" s="19"/>
      <c r="P15" s="19"/>
      <c r="Q15" s="19"/>
      <c r="R15" s="19"/>
      <c r="S15" s="19"/>
      <c r="T15" s="19"/>
      <c r="U15" s="19"/>
    </row>
    <row r="18" spans="5:22" ht="15.6" customHeight="1" x14ac:dyDescent="0.3">
      <c r="K18" s="29" t="s">
        <v>44</v>
      </c>
      <c r="L18" s="29"/>
    </row>
    <row r="19" spans="5:22" ht="16.2" customHeight="1" x14ac:dyDescent="0.3">
      <c r="I19" s="29" t="s">
        <v>39</v>
      </c>
      <c r="J19" s="54"/>
      <c r="K19" s="29" t="s">
        <v>45</v>
      </c>
      <c r="L19" s="29"/>
      <c r="U19" s="30" t="s">
        <v>73</v>
      </c>
      <c r="V19" s="30"/>
    </row>
    <row r="20" spans="5:22" x14ac:dyDescent="0.3">
      <c r="E20" s="29" t="s">
        <v>0</v>
      </c>
      <c r="F20" s="29"/>
      <c r="G20" s="29" t="s">
        <v>32</v>
      </c>
      <c r="H20" s="29"/>
      <c r="I20" s="5" t="s">
        <v>35</v>
      </c>
      <c r="J20" s="6" t="s">
        <v>36</v>
      </c>
      <c r="K20" s="29" t="s">
        <v>46</v>
      </c>
      <c r="L20" s="29"/>
      <c r="M20" s="30" t="s">
        <v>53</v>
      </c>
      <c r="N20" s="30"/>
      <c r="O20" s="30" t="s">
        <v>60</v>
      </c>
      <c r="P20" s="30"/>
      <c r="Q20" s="30" t="s">
        <v>61</v>
      </c>
      <c r="R20" s="30"/>
      <c r="S20" s="30"/>
      <c r="T20" s="12"/>
      <c r="U20" s="13" t="s">
        <v>64</v>
      </c>
      <c r="V20" s="13" t="s">
        <v>65</v>
      </c>
    </row>
    <row r="21" spans="5:22" x14ac:dyDescent="0.3">
      <c r="E21" s="28" t="s">
        <v>2</v>
      </c>
      <c r="F21" s="28"/>
      <c r="G21" s="28" t="s">
        <v>33</v>
      </c>
      <c r="H21" s="28"/>
      <c r="I21" s="14">
        <v>18</v>
      </c>
      <c r="J21" s="15">
        <v>19</v>
      </c>
      <c r="K21" s="53">
        <f>J21-I21</f>
        <v>1</v>
      </c>
      <c r="L21" s="53"/>
      <c r="M21" s="28">
        <v>18.5</v>
      </c>
      <c r="N21" s="28"/>
      <c r="O21" s="28">
        <v>19</v>
      </c>
      <c r="P21" s="28"/>
      <c r="Q21" s="28">
        <f>O21-M21</f>
        <v>0.5</v>
      </c>
      <c r="R21" s="28"/>
      <c r="S21" s="28"/>
      <c r="T21" s="14">
        <f>0.69*SQRT(2)*0.56</f>
        <v>0.54645212050096392</v>
      </c>
      <c r="U21" s="16">
        <f>Q21-T21</f>
        <v>-4.6452120500963923E-2</v>
      </c>
      <c r="V21" s="16">
        <f>Q21+T21</f>
        <v>1.0464521205009638</v>
      </c>
    </row>
    <row r="22" spans="5:22" x14ac:dyDescent="0.3">
      <c r="E22" s="28" t="s">
        <v>3</v>
      </c>
      <c r="F22" s="28"/>
      <c r="G22" s="28" t="s">
        <v>33</v>
      </c>
      <c r="H22" s="28"/>
      <c r="I22" s="14">
        <v>19</v>
      </c>
      <c r="J22" s="15">
        <v>21</v>
      </c>
      <c r="K22" s="53">
        <f t="shared" ref="K22:K50" si="0">J22-I22</f>
        <v>2</v>
      </c>
      <c r="L22" s="53"/>
      <c r="M22" s="28">
        <v>20</v>
      </c>
      <c r="N22" s="28"/>
      <c r="O22" s="28">
        <v>22</v>
      </c>
      <c r="P22" s="28"/>
      <c r="Q22" s="68">
        <f t="shared" ref="Q22:Q50" si="1">O22-M22</f>
        <v>2</v>
      </c>
      <c r="R22" s="68"/>
      <c r="S22" s="68"/>
      <c r="T22" s="14">
        <f t="shared" ref="T22:T50" si="2">0.69*SQRT(2)*0.56</f>
        <v>0.54645212050096392</v>
      </c>
      <c r="U22" s="17">
        <f t="shared" ref="U22:U50" si="3">Q22-T22</f>
        <v>1.4535478794990362</v>
      </c>
      <c r="V22" s="17">
        <f t="shared" ref="V22:V50" si="4">Q22+T22</f>
        <v>2.5464521205009638</v>
      </c>
    </row>
    <row r="23" spans="5:22" x14ac:dyDescent="0.3">
      <c r="E23" s="28" t="s">
        <v>4</v>
      </c>
      <c r="F23" s="28"/>
      <c r="G23" s="28" t="s">
        <v>33</v>
      </c>
      <c r="H23" s="28"/>
      <c r="I23" s="14">
        <v>21</v>
      </c>
      <c r="J23" s="15">
        <v>21</v>
      </c>
      <c r="K23" s="53">
        <f t="shared" si="0"/>
        <v>0</v>
      </c>
      <c r="L23" s="53"/>
      <c r="M23" s="28">
        <v>21</v>
      </c>
      <c r="N23" s="28"/>
      <c r="O23" s="28">
        <v>22</v>
      </c>
      <c r="P23" s="28"/>
      <c r="Q23" s="28">
        <f t="shared" si="1"/>
        <v>1</v>
      </c>
      <c r="R23" s="28"/>
      <c r="S23" s="28"/>
      <c r="T23" s="14">
        <f t="shared" si="2"/>
        <v>0.54645212050096392</v>
      </c>
      <c r="U23" s="16">
        <f t="shared" si="3"/>
        <v>0.45354787949903608</v>
      </c>
      <c r="V23" s="16">
        <f t="shared" si="4"/>
        <v>1.5464521205009638</v>
      </c>
    </row>
    <row r="24" spans="5:22" x14ac:dyDescent="0.3">
      <c r="E24" s="28" t="s">
        <v>5</v>
      </c>
      <c r="F24" s="28"/>
      <c r="G24" s="28" t="s">
        <v>33</v>
      </c>
      <c r="H24" s="28"/>
      <c r="I24" s="14">
        <v>18</v>
      </c>
      <c r="J24" s="15">
        <v>19</v>
      </c>
      <c r="K24" s="53">
        <f t="shared" si="0"/>
        <v>1</v>
      </c>
      <c r="L24" s="53"/>
      <c r="M24" s="28">
        <v>18.5</v>
      </c>
      <c r="N24" s="28"/>
      <c r="O24" s="28">
        <v>19</v>
      </c>
      <c r="P24" s="28"/>
      <c r="Q24" s="28">
        <f t="shared" si="1"/>
        <v>0.5</v>
      </c>
      <c r="R24" s="28"/>
      <c r="S24" s="28"/>
      <c r="T24" s="14">
        <f t="shared" si="2"/>
        <v>0.54645212050096392</v>
      </c>
      <c r="U24" s="16">
        <f t="shared" si="3"/>
        <v>-4.6452120500963923E-2</v>
      </c>
      <c r="V24" s="16">
        <f t="shared" si="4"/>
        <v>1.0464521205009638</v>
      </c>
    </row>
    <row r="25" spans="5:22" x14ac:dyDescent="0.3">
      <c r="E25" s="28" t="s">
        <v>6</v>
      </c>
      <c r="F25" s="28"/>
      <c r="G25" s="28" t="s">
        <v>33</v>
      </c>
      <c r="H25" s="28"/>
      <c r="I25" s="14">
        <v>18</v>
      </c>
      <c r="J25" s="15">
        <v>19</v>
      </c>
      <c r="K25" s="53">
        <f t="shared" si="0"/>
        <v>1</v>
      </c>
      <c r="L25" s="53"/>
      <c r="M25" s="28">
        <v>18.5</v>
      </c>
      <c r="N25" s="28"/>
      <c r="O25" s="28">
        <v>21</v>
      </c>
      <c r="P25" s="28"/>
      <c r="Q25" s="68">
        <f t="shared" si="1"/>
        <v>2.5</v>
      </c>
      <c r="R25" s="68"/>
      <c r="S25" s="68"/>
      <c r="T25" s="14">
        <f t="shared" si="2"/>
        <v>0.54645212050096392</v>
      </c>
      <c r="U25" s="17">
        <f t="shared" si="3"/>
        <v>1.9535478794990362</v>
      </c>
      <c r="V25" s="17">
        <f t="shared" si="4"/>
        <v>3.0464521205009638</v>
      </c>
    </row>
    <row r="26" spans="5:22" x14ac:dyDescent="0.3">
      <c r="E26" s="28" t="s">
        <v>7</v>
      </c>
      <c r="F26" s="28"/>
      <c r="G26" s="28" t="s">
        <v>33</v>
      </c>
      <c r="H26" s="28"/>
      <c r="I26" s="14">
        <v>16</v>
      </c>
      <c r="J26" s="15">
        <v>17</v>
      </c>
      <c r="K26" s="53">
        <f t="shared" si="0"/>
        <v>1</v>
      </c>
      <c r="L26" s="53"/>
      <c r="M26" s="28">
        <v>16.5</v>
      </c>
      <c r="N26" s="28"/>
      <c r="O26" s="28">
        <v>19</v>
      </c>
      <c r="P26" s="28"/>
      <c r="Q26" s="68">
        <f t="shared" si="1"/>
        <v>2.5</v>
      </c>
      <c r="R26" s="68"/>
      <c r="S26" s="68"/>
      <c r="T26" s="14">
        <f t="shared" si="2"/>
        <v>0.54645212050096392</v>
      </c>
      <c r="U26" s="17">
        <f t="shared" si="3"/>
        <v>1.9535478794990362</v>
      </c>
      <c r="V26" s="17">
        <f t="shared" si="4"/>
        <v>3.0464521205009638</v>
      </c>
    </row>
    <row r="27" spans="5:22" x14ac:dyDescent="0.3">
      <c r="E27" s="28" t="s">
        <v>8</v>
      </c>
      <c r="F27" s="28"/>
      <c r="G27" s="28" t="s">
        <v>33</v>
      </c>
      <c r="H27" s="28"/>
      <c r="I27" s="14">
        <v>19</v>
      </c>
      <c r="J27" s="15">
        <v>19</v>
      </c>
      <c r="K27" s="53">
        <f t="shared" si="0"/>
        <v>0</v>
      </c>
      <c r="L27" s="53"/>
      <c r="M27" s="28">
        <v>19</v>
      </c>
      <c r="N27" s="28"/>
      <c r="O27" s="28">
        <v>22</v>
      </c>
      <c r="P27" s="28"/>
      <c r="Q27" s="68">
        <f t="shared" si="1"/>
        <v>3</v>
      </c>
      <c r="R27" s="68"/>
      <c r="S27" s="68"/>
      <c r="T27" s="14">
        <f t="shared" si="2"/>
        <v>0.54645212050096392</v>
      </c>
      <c r="U27" s="17">
        <f t="shared" si="3"/>
        <v>2.4535478794990362</v>
      </c>
      <c r="V27" s="17">
        <f t="shared" si="4"/>
        <v>3.5464521205009638</v>
      </c>
    </row>
    <row r="28" spans="5:22" x14ac:dyDescent="0.3">
      <c r="E28" s="28" t="s">
        <v>9</v>
      </c>
      <c r="F28" s="28"/>
      <c r="G28" s="28" t="s">
        <v>33</v>
      </c>
      <c r="H28" s="28"/>
      <c r="I28" s="14">
        <v>18</v>
      </c>
      <c r="J28" s="15">
        <v>18</v>
      </c>
      <c r="K28" s="53">
        <f t="shared" si="0"/>
        <v>0</v>
      </c>
      <c r="L28" s="53"/>
      <c r="M28" s="28">
        <v>18</v>
      </c>
      <c r="N28" s="28"/>
      <c r="O28" s="28">
        <v>20</v>
      </c>
      <c r="P28" s="28"/>
      <c r="Q28" s="68">
        <f t="shared" si="1"/>
        <v>2</v>
      </c>
      <c r="R28" s="68"/>
      <c r="S28" s="68"/>
      <c r="T28" s="14">
        <f t="shared" si="2"/>
        <v>0.54645212050096392</v>
      </c>
      <c r="U28" s="17">
        <f t="shared" si="3"/>
        <v>1.4535478794990362</v>
      </c>
      <c r="V28" s="17">
        <f t="shared" si="4"/>
        <v>2.5464521205009638</v>
      </c>
    </row>
    <row r="29" spans="5:22" x14ac:dyDescent="0.3">
      <c r="E29" s="28" t="s">
        <v>10</v>
      </c>
      <c r="F29" s="28"/>
      <c r="G29" s="28" t="s">
        <v>33</v>
      </c>
      <c r="H29" s="28"/>
      <c r="I29" s="14">
        <v>18</v>
      </c>
      <c r="J29" s="15">
        <v>18</v>
      </c>
      <c r="K29" s="53">
        <f t="shared" si="0"/>
        <v>0</v>
      </c>
      <c r="L29" s="53"/>
      <c r="M29" s="28">
        <v>18</v>
      </c>
      <c r="N29" s="28"/>
      <c r="O29" s="28">
        <v>20</v>
      </c>
      <c r="P29" s="28"/>
      <c r="Q29" s="68">
        <f t="shared" si="1"/>
        <v>2</v>
      </c>
      <c r="R29" s="68"/>
      <c r="S29" s="68"/>
      <c r="T29" s="14">
        <f t="shared" si="2"/>
        <v>0.54645212050096392</v>
      </c>
      <c r="U29" s="17">
        <f t="shared" si="3"/>
        <v>1.4535478794990362</v>
      </c>
      <c r="V29" s="17">
        <f t="shared" si="4"/>
        <v>2.5464521205009638</v>
      </c>
    </row>
    <row r="30" spans="5:22" x14ac:dyDescent="0.3">
      <c r="E30" s="28" t="s">
        <v>11</v>
      </c>
      <c r="F30" s="28"/>
      <c r="G30" s="28" t="s">
        <v>33</v>
      </c>
      <c r="H30" s="28"/>
      <c r="I30" s="14">
        <v>19</v>
      </c>
      <c r="J30" s="15">
        <v>20</v>
      </c>
      <c r="K30" s="53">
        <f t="shared" si="0"/>
        <v>1</v>
      </c>
      <c r="L30" s="53"/>
      <c r="M30" s="28">
        <v>19.5</v>
      </c>
      <c r="N30" s="28"/>
      <c r="O30" s="28">
        <v>21</v>
      </c>
      <c r="P30" s="28"/>
      <c r="Q30" s="68">
        <f t="shared" si="1"/>
        <v>1.5</v>
      </c>
      <c r="R30" s="68"/>
      <c r="S30" s="68"/>
      <c r="T30" s="14">
        <f t="shared" si="2"/>
        <v>0.54645212050096392</v>
      </c>
      <c r="U30" s="16">
        <f t="shared" si="3"/>
        <v>0.95354787949903608</v>
      </c>
      <c r="V30" s="16">
        <f t="shared" si="4"/>
        <v>2.0464521205009638</v>
      </c>
    </row>
    <row r="31" spans="5:22" x14ac:dyDescent="0.3">
      <c r="E31" s="28" t="s">
        <v>12</v>
      </c>
      <c r="F31" s="28"/>
      <c r="G31" s="28" t="s">
        <v>33</v>
      </c>
      <c r="H31" s="28"/>
      <c r="I31" s="14">
        <v>21</v>
      </c>
      <c r="J31" s="15">
        <v>22</v>
      </c>
      <c r="K31" s="53">
        <f t="shared" si="0"/>
        <v>1</v>
      </c>
      <c r="L31" s="53"/>
      <c r="M31" s="28">
        <v>21.5</v>
      </c>
      <c r="N31" s="28"/>
      <c r="O31" s="28">
        <v>23</v>
      </c>
      <c r="P31" s="28"/>
      <c r="Q31" s="68">
        <f t="shared" si="1"/>
        <v>1.5</v>
      </c>
      <c r="R31" s="68"/>
      <c r="S31" s="68"/>
      <c r="T31" s="14">
        <f t="shared" si="2"/>
        <v>0.54645212050096392</v>
      </c>
      <c r="U31" s="16">
        <f t="shared" si="3"/>
        <v>0.95354787949903608</v>
      </c>
      <c r="V31" s="16">
        <f t="shared" si="4"/>
        <v>2.0464521205009638</v>
      </c>
    </row>
    <row r="32" spans="5:22" x14ac:dyDescent="0.3">
      <c r="E32" s="28" t="s">
        <v>13</v>
      </c>
      <c r="F32" s="28"/>
      <c r="G32" s="28" t="s">
        <v>33</v>
      </c>
      <c r="H32" s="28"/>
      <c r="I32" s="14">
        <v>21</v>
      </c>
      <c r="J32" s="15">
        <v>22</v>
      </c>
      <c r="K32" s="53">
        <f t="shared" si="0"/>
        <v>1</v>
      </c>
      <c r="L32" s="53"/>
      <c r="M32" s="28">
        <v>21.5</v>
      </c>
      <c r="N32" s="28"/>
      <c r="O32" s="28">
        <v>23</v>
      </c>
      <c r="P32" s="28"/>
      <c r="Q32" s="68">
        <f t="shared" si="1"/>
        <v>1.5</v>
      </c>
      <c r="R32" s="68"/>
      <c r="S32" s="68"/>
      <c r="T32" s="14">
        <f t="shared" si="2"/>
        <v>0.54645212050096392</v>
      </c>
      <c r="U32" s="16">
        <f t="shared" si="3"/>
        <v>0.95354787949903608</v>
      </c>
      <c r="V32" s="16">
        <f t="shared" si="4"/>
        <v>2.0464521205009638</v>
      </c>
    </row>
    <row r="33" spans="5:22" x14ac:dyDescent="0.3">
      <c r="E33" s="28" t="s">
        <v>14</v>
      </c>
      <c r="F33" s="28"/>
      <c r="G33" s="28" t="s">
        <v>33</v>
      </c>
      <c r="H33" s="28"/>
      <c r="I33" s="14">
        <v>19</v>
      </c>
      <c r="J33" s="15">
        <v>21</v>
      </c>
      <c r="K33" s="53">
        <f t="shared" si="0"/>
        <v>2</v>
      </c>
      <c r="L33" s="53"/>
      <c r="M33" s="28">
        <v>20</v>
      </c>
      <c r="N33" s="28"/>
      <c r="O33" s="28">
        <v>21</v>
      </c>
      <c r="P33" s="28"/>
      <c r="Q33" s="28">
        <f t="shared" si="1"/>
        <v>1</v>
      </c>
      <c r="R33" s="28"/>
      <c r="S33" s="28"/>
      <c r="T33" s="14">
        <f t="shared" si="2"/>
        <v>0.54645212050096392</v>
      </c>
      <c r="U33" s="16">
        <f t="shared" si="3"/>
        <v>0.45354787949903608</v>
      </c>
      <c r="V33" s="16">
        <f t="shared" si="4"/>
        <v>1.5464521205009638</v>
      </c>
    </row>
    <row r="34" spans="5:22" x14ac:dyDescent="0.3">
      <c r="E34" s="28" t="s">
        <v>15</v>
      </c>
      <c r="F34" s="28"/>
      <c r="G34" s="28" t="s">
        <v>33</v>
      </c>
      <c r="H34" s="28"/>
      <c r="I34" s="14">
        <v>17</v>
      </c>
      <c r="J34" s="15">
        <v>18</v>
      </c>
      <c r="K34" s="53">
        <f t="shared" si="0"/>
        <v>1</v>
      </c>
      <c r="L34" s="53"/>
      <c r="M34" s="28">
        <v>17.5</v>
      </c>
      <c r="N34" s="28"/>
      <c r="O34" s="28">
        <v>19</v>
      </c>
      <c r="P34" s="28"/>
      <c r="Q34" s="68">
        <f t="shared" si="1"/>
        <v>1.5</v>
      </c>
      <c r="R34" s="68"/>
      <c r="S34" s="68"/>
      <c r="T34" s="14">
        <f t="shared" si="2"/>
        <v>0.54645212050096392</v>
      </c>
      <c r="U34" s="16">
        <f t="shared" si="3"/>
        <v>0.95354787949903608</v>
      </c>
      <c r="V34" s="16">
        <f t="shared" si="4"/>
        <v>2.0464521205009638</v>
      </c>
    </row>
    <row r="35" spans="5:22" x14ac:dyDescent="0.3">
      <c r="E35" s="28" t="s">
        <v>16</v>
      </c>
      <c r="F35" s="28"/>
      <c r="G35" s="28" t="s">
        <v>33</v>
      </c>
      <c r="H35" s="28"/>
      <c r="I35" s="14">
        <v>18</v>
      </c>
      <c r="J35" s="15">
        <v>19</v>
      </c>
      <c r="K35" s="53">
        <f t="shared" si="0"/>
        <v>1</v>
      </c>
      <c r="L35" s="53"/>
      <c r="M35" s="28">
        <v>18.5</v>
      </c>
      <c r="N35" s="28"/>
      <c r="O35" s="28">
        <v>21</v>
      </c>
      <c r="P35" s="28"/>
      <c r="Q35" s="68">
        <f t="shared" si="1"/>
        <v>2.5</v>
      </c>
      <c r="R35" s="68"/>
      <c r="S35" s="68"/>
      <c r="T35" s="14">
        <f t="shared" si="2"/>
        <v>0.54645212050096392</v>
      </c>
      <c r="U35" s="17">
        <f t="shared" si="3"/>
        <v>1.9535478794990362</v>
      </c>
      <c r="V35" s="17">
        <f t="shared" si="4"/>
        <v>3.0464521205009638</v>
      </c>
    </row>
    <row r="36" spans="5:22" x14ac:dyDescent="0.3">
      <c r="E36" s="28" t="s">
        <v>17</v>
      </c>
      <c r="F36" s="28"/>
      <c r="G36" s="28" t="s">
        <v>34</v>
      </c>
      <c r="H36" s="28"/>
      <c r="I36" s="14">
        <v>19</v>
      </c>
      <c r="J36" s="15">
        <v>20</v>
      </c>
      <c r="K36" s="53">
        <f t="shared" si="0"/>
        <v>1</v>
      </c>
      <c r="L36" s="53"/>
      <c r="M36" s="28">
        <v>19.5</v>
      </c>
      <c r="N36" s="28"/>
      <c r="O36" s="28">
        <v>21</v>
      </c>
      <c r="P36" s="28"/>
      <c r="Q36" s="68">
        <f t="shared" si="1"/>
        <v>1.5</v>
      </c>
      <c r="R36" s="68"/>
      <c r="S36" s="68"/>
      <c r="T36" s="14">
        <f t="shared" si="2"/>
        <v>0.54645212050096392</v>
      </c>
      <c r="U36" s="16">
        <f t="shared" si="3"/>
        <v>0.95354787949903608</v>
      </c>
      <c r="V36" s="16">
        <f t="shared" si="4"/>
        <v>2.0464521205009638</v>
      </c>
    </row>
    <row r="37" spans="5:22" x14ac:dyDescent="0.3">
      <c r="E37" s="28" t="s">
        <v>18</v>
      </c>
      <c r="F37" s="28"/>
      <c r="G37" s="28" t="s">
        <v>34</v>
      </c>
      <c r="H37" s="28"/>
      <c r="I37" s="14">
        <v>18</v>
      </c>
      <c r="J37" s="15">
        <v>21</v>
      </c>
      <c r="K37" s="53">
        <f t="shared" si="0"/>
        <v>3</v>
      </c>
      <c r="L37" s="53"/>
      <c r="M37" s="28">
        <v>19.5</v>
      </c>
      <c r="N37" s="28"/>
      <c r="O37" s="28">
        <v>20</v>
      </c>
      <c r="P37" s="28"/>
      <c r="Q37" s="28">
        <f t="shared" si="1"/>
        <v>0.5</v>
      </c>
      <c r="R37" s="28"/>
      <c r="S37" s="28"/>
      <c r="T37" s="14">
        <f t="shared" si="2"/>
        <v>0.54645212050096392</v>
      </c>
      <c r="U37" s="16">
        <f t="shared" si="3"/>
        <v>-4.6452120500963923E-2</v>
      </c>
      <c r="V37" s="16">
        <f t="shared" si="4"/>
        <v>1.0464521205009638</v>
      </c>
    </row>
    <row r="38" spans="5:22" x14ac:dyDescent="0.3">
      <c r="E38" s="28" t="s">
        <v>19</v>
      </c>
      <c r="F38" s="28"/>
      <c r="G38" s="28" t="s">
        <v>34</v>
      </c>
      <c r="H38" s="28"/>
      <c r="I38" s="14">
        <v>19</v>
      </c>
      <c r="J38" s="15">
        <v>20</v>
      </c>
      <c r="K38" s="53">
        <f t="shared" si="0"/>
        <v>1</v>
      </c>
      <c r="L38" s="53"/>
      <c r="M38" s="28">
        <v>19.5</v>
      </c>
      <c r="N38" s="28"/>
      <c r="O38" s="28">
        <v>19</v>
      </c>
      <c r="P38" s="28"/>
      <c r="Q38" s="28">
        <f t="shared" si="1"/>
        <v>-0.5</v>
      </c>
      <c r="R38" s="28"/>
      <c r="S38" s="28"/>
      <c r="T38" s="14">
        <f t="shared" si="2"/>
        <v>0.54645212050096392</v>
      </c>
      <c r="U38" s="16">
        <f t="shared" si="3"/>
        <v>-1.0464521205009638</v>
      </c>
      <c r="V38" s="16">
        <f t="shared" si="4"/>
        <v>4.6452120500963923E-2</v>
      </c>
    </row>
    <row r="39" spans="5:22" x14ac:dyDescent="0.3">
      <c r="E39" s="28" t="s">
        <v>20</v>
      </c>
      <c r="F39" s="28"/>
      <c r="G39" s="28" t="s">
        <v>34</v>
      </c>
      <c r="H39" s="28"/>
      <c r="I39" s="14">
        <v>19</v>
      </c>
      <c r="J39" s="15">
        <v>21</v>
      </c>
      <c r="K39" s="53">
        <f t="shared" si="0"/>
        <v>2</v>
      </c>
      <c r="L39" s="53"/>
      <c r="M39" s="28">
        <v>20</v>
      </c>
      <c r="N39" s="28"/>
      <c r="O39" s="28">
        <v>21</v>
      </c>
      <c r="P39" s="28"/>
      <c r="Q39" s="28">
        <f t="shared" si="1"/>
        <v>1</v>
      </c>
      <c r="R39" s="28"/>
      <c r="S39" s="28"/>
      <c r="T39" s="14">
        <f t="shared" si="2"/>
        <v>0.54645212050096392</v>
      </c>
      <c r="U39" s="16">
        <f t="shared" si="3"/>
        <v>0.45354787949903608</v>
      </c>
      <c r="V39" s="16">
        <f t="shared" si="4"/>
        <v>1.5464521205009638</v>
      </c>
    </row>
    <row r="40" spans="5:22" x14ac:dyDescent="0.3">
      <c r="E40" s="28" t="s">
        <v>21</v>
      </c>
      <c r="F40" s="28"/>
      <c r="G40" s="28" t="s">
        <v>34</v>
      </c>
      <c r="H40" s="28"/>
      <c r="I40" s="14">
        <v>18</v>
      </c>
      <c r="J40" s="15">
        <v>19</v>
      </c>
      <c r="K40" s="53">
        <f t="shared" si="0"/>
        <v>1</v>
      </c>
      <c r="L40" s="53"/>
      <c r="M40" s="28">
        <v>18.5</v>
      </c>
      <c r="N40" s="28"/>
      <c r="O40" s="28">
        <v>19</v>
      </c>
      <c r="P40" s="28"/>
      <c r="Q40" s="28">
        <f t="shared" si="1"/>
        <v>0.5</v>
      </c>
      <c r="R40" s="28"/>
      <c r="S40" s="28"/>
      <c r="T40" s="14">
        <f t="shared" si="2"/>
        <v>0.54645212050096392</v>
      </c>
      <c r="U40" s="16">
        <f t="shared" si="3"/>
        <v>-4.6452120500963923E-2</v>
      </c>
      <c r="V40" s="16">
        <f t="shared" si="4"/>
        <v>1.0464521205009638</v>
      </c>
    </row>
    <row r="41" spans="5:22" x14ac:dyDescent="0.3">
      <c r="E41" s="28" t="s">
        <v>22</v>
      </c>
      <c r="F41" s="28"/>
      <c r="G41" s="28" t="s">
        <v>34</v>
      </c>
      <c r="H41" s="28"/>
      <c r="I41" s="14">
        <v>18</v>
      </c>
      <c r="J41" s="15">
        <v>19</v>
      </c>
      <c r="K41" s="53">
        <f t="shared" si="0"/>
        <v>1</v>
      </c>
      <c r="L41" s="53"/>
      <c r="M41" s="28">
        <v>18.5</v>
      </c>
      <c r="N41" s="28"/>
      <c r="O41" s="28">
        <v>19</v>
      </c>
      <c r="P41" s="28"/>
      <c r="Q41" s="28">
        <f t="shared" si="1"/>
        <v>0.5</v>
      </c>
      <c r="R41" s="28"/>
      <c r="S41" s="28"/>
      <c r="T41" s="14">
        <f t="shared" si="2"/>
        <v>0.54645212050096392</v>
      </c>
      <c r="U41" s="16">
        <f t="shared" si="3"/>
        <v>-4.6452120500963923E-2</v>
      </c>
      <c r="V41" s="16">
        <f t="shared" si="4"/>
        <v>1.0464521205009638</v>
      </c>
    </row>
    <row r="42" spans="5:22" x14ac:dyDescent="0.3">
      <c r="E42" s="28" t="s">
        <v>23</v>
      </c>
      <c r="F42" s="28"/>
      <c r="G42" s="28" t="s">
        <v>34</v>
      </c>
      <c r="H42" s="28"/>
      <c r="I42" s="14">
        <v>17</v>
      </c>
      <c r="J42" s="15">
        <v>19</v>
      </c>
      <c r="K42" s="53">
        <f t="shared" si="0"/>
        <v>2</v>
      </c>
      <c r="L42" s="53"/>
      <c r="M42" s="28">
        <v>18</v>
      </c>
      <c r="N42" s="28"/>
      <c r="O42" s="28">
        <v>19</v>
      </c>
      <c r="P42" s="28"/>
      <c r="Q42" s="28">
        <f t="shared" si="1"/>
        <v>1</v>
      </c>
      <c r="R42" s="28"/>
      <c r="S42" s="28"/>
      <c r="T42" s="14">
        <f t="shared" si="2"/>
        <v>0.54645212050096392</v>
      </c>
      <c r="U42" s="16">
        <f t="shared" si="3"/>
        <v>0.45354787949903608</v>
      </c>
      <c r="V42" s="16">
        <f t="shared" si="4"/>
        <v>1.5464521205009638</v>
      </c>
    </row>
    <row r="43" spans="5:22" x14ac:dyDescent="0.3">
      <c r="E43" s="28" t="s">
        <v>24</v>
      </c>
      <c r="F43" s="28"/>
      <c r="G43" s="28" t="s">
        <v>34</v>
      </c>
      <c r="H43" s="28"/>
      <c r="I43" s="14">
        <v>16</v>
      </c>
      <c r="J43" s="15">
        <v>18</v>
      </c>
      <c r="K43" s="53">
        <f t="shared" si="0"/>
        <v>2</v>
      </c>
      <c r="L43" s="53"/>
      <c r="M43" s="28">
        <v>17</v>
      </c>
      <c r="N43" s="28"/>
      <c r="O43" s="28">
        <v>18</v>
      </c>
      <c r="P43" s="28"/>
      <c r="Q43" s="28">
        <f t="shared" si="1"/>
        <v>1</v>
      </c>
      <c r="R43" s="28"/>
      <c r="S43" s="28"/>
      <c r="T43" s="14">
        <f t="shared" si="2"/>
        <v>0.54645212050096392</v>
      </c>
      <c r="U43" s="16">
        <f t="shared" si="3"/>
        <v>0.45354787949903608</v>
      </c>
      <c r="V43" s="16">
        <f t="shared" si="4"/>
        <v>1.5464521205009638</v>
      </c>
    </row>
    <row r="44" spans="5:22" x14ac:dyDescent="0.3">
      <c r="E44" s="28" t="s">
        <v>25</v>
      </c>
      <c r="F44" s="28"/>
      <c r="G44" s="28" t="s">
        <v>34</v>
      </c>
      <c r="H44" s="28"/>
      <c r="I44" s="14">
        <v>16</v>
      </c>
      <c r="J44" s="15">
        <v>19</v>
      </c>
      <c r="K44" s="53">
        <f t="shared" si="0"/>
        <v>3</v>
      </c>
      <c r="L44" s="53"/>
      <c r="M44" s="28">
        <v>17.5</v>
      </c>
      <c r="N44" s="28"/>
      <c r="O44" s="28">
        <v>19</v>
      </c>
      <c r="P44" s="28"/>
      <c r="Q44" s="77">
        <f t="shared" si="1"/>
        <v>1.5</v>
      </c>
      <c r="R44" s="77"/>
      <c r="S44" s="77"/>
      <c r="T44" s="14">
        <f t="shared" si="2"/>
        <v>0.54645212050096392</v>
      </c>
      <c r="U44" s="16">
        <f t="shared" si="3"/>
        <v>0.95354787949903608</v>
      </c>
      <c r="V44" s="16">
        <f t="shared" si="4"/>
        <v>2.0464521205009638</v>
      </c>
    </row>
    <row r="45" spans="5:22" x14ac:dyDescent="0.3">
      <c r="E45" s="28" t="s">
        <v>26</v>
      </c>
      <c r="F45" s="28"/>
      <c r="G45" s="28" t="s">
        <v>34</v>
      </c>
      <c r="H45" s="28"/>
      <c r="I45" s="14">
        <v>16</v>
      </c>
      <c r="J45" s="15">
        <v>18</v>
      </c>
      <c r="K45" s="53">
        <f t="shared" si="0"/>
        <v>2</v>
      </c>
      <c r="L45" s="53"/>
      <c r="M45" s="28">
        <v>17</v>
      </c>
      <c r="N45" s="28"/>
      <c r="O45" s="28">
        <v>18</v>
      </c>
      <c r="P45" s="28"/>
      <c r="Q45" s="28">
        <f t="shared" si="1"/>
        <v>1</v>
      </c>
      <c r="R45" s="28"/>
      <c r="S45" s="28"/>
      <c r="T45" s="14">
        <f t="shared" si="2"/>
        <v>0.54645212050096392</v>
      </c>
      <c r="U45" s="16">
        <f t="shared" si="3"/>
        <v>0.45354787949903608</v>
      </c>
      <c r="V45" s="16">
        <f t="shared" si="4"/>
        <v>1.5464521205009638</v>
      </c>
    </row>
    <row r="46" spans="5:22" x14ac:dyDescent="0.3">
      <c r="E46" s="28" t="s">
        <v>27</v>
      </c>
      <c r="F46" s="28"/>
      <c r="G46" s="28" t="s">
        <v>34</v>
      </c>
      <c r="H46" s="28"/>
      <c r="I46" s="14">
        <v>17</v>
      </c>
      <c r="J46" s="15">
        <v>19</v>
      </c>
      <c r="K46" s="53">
        <f t="shared" si="0"/>
        <v>2</v>
      </c>
      <c r="L46" s="53"/>
      <c r="M46" s="28">
        <v>18</v>
      </c>
      <c r="N46" s="28"/>
      <c r="O46" s="28">
        <v>18</v>
      </c>
      <c r="P46" s="28"/>
      <c r="Q46" s="28">
        <f t="shared" si="1"/>
        <v>0</v>
      </c>
      <c r="R46" s="28"/>
      <c r="S46" s="28"/>
      <c r="T46" s="14">
        <f t="shared" si="2"/>
        <v>0.54645212050096392</v>
      </c>
      <c r="U46" s="16">
        <f t="shared" si="3"/>
        <v>-0.54645212050096392</v>
      </c>
      <c r="V46" s="16">
        <f t="shared" si="4"/>
        <v>0.54645212050096392</v>
      </c>
    </row>
    <row r="47" spans="5:22" x14ac:dyDescent="0.3">
      <c r="E47" s="28" t="s">
        <v>28</v>
      </c>
      <c r="F47" s="28"/>
      <c r="G47" s="28" t="s">
        <v>34</v>
      </c>
      <c r="H47" s="28"/>
      <c r="I47" s="14">
        <v>21</v>
      </c>
      <c r="J47" s="15">
        <v>22</v>
      </c>
      <c r="K47" s="53">
        <f t="shared" si="0"/>
        <v>1</v>
      </c>
      <c r="L47" s="53"/>
      <c r="M47" s="28">
        <v>21.5</v>
      </c>
      <c r="N47" s="28"/>
      <c r="O47" s="28">
        <v>22</v>
      </c>
      <c r="P47" s="28"/>
      <c r="Q47" s="28">
        <f t="shared" si="1"/>
        <v>0.5</v>
      </c>
      <c r="R47" s="28"/>
      <c r="S47" s="28"/>
      <c r="T47" s="14">
        <f t="shared" si="2"/>
        <v>0.54645212050096392</v>
      </c>
      <c r="U47" s="16">
        <f t="shared" si="3"/>
        <v>-4.6452120500963923E-2</v>
      </c>
      <c r="V47" s="16">
        <f t="shared" si="4"/>
        <v>1.0464521205009638</v>
      </c>
    </row>
    <row r="48" spans="5:22" x14ac:dyDescent="0.3">
      <c r="E48" s="28" t="s">
        <v>29</v>
      </c>
      <c r="F48" s="28"/>
      <c r="G48" s="28" t="s">
        <v>34</v>
      </c>
      <c r="H48" s="28"/>
      <c r="I48" s="14">
        <v>20</v>
      </c>
      <c r="J48" s="15">
        <v>21</v>
      </c>
      <c r="K48" s="53">
        <f t="shared" si="0"/>
        <v>1</v>
      </c>
      <c r="L48" s="53"/>
      <c r="M48" s="28">
        <v>20.5</v>
      </c>
      <c r="N48" s="28"/>
      <c r="O48" s="28">
        <v>21</v>
      </c>
      <c r="P48" s="28"/>
      <c r="Q48" s="28">
        <f t="shared" si="1"/>
        <v>0.5</v>
      </c>
      <c r="R48" s="28"/>
      <c r="S48" s="28"/>
      <c r="T48" s="14">
        <f t="shared" si="2"/>
        <v>0.54645212050096392</v>
      </c>
      <c r="U48" s="16">
        <f t="shared" si="3"/>
        <v>-4.6452120500963923E-2</v>
      </c>
      <c r="V48" s="16">
        <f t="shared" si="4"/>
        <v>1.0464521205009638</v>
      </c>
    </row>
    <row r="49" spans="5:22" x14ac:dyDescent="0.3">
      <c r="E49" s="28" t="s">
        <v>30</v>
      </c>
      <c r="F49" s="28"/>
      <c r="G49" s="28" t="s">
        <v>34</v>
      </c>
      <c r="H49" s="28"/>
      <c r="I49" s="14">
        <v>20</v>
      </c>
      <c r="J49" s="15">
        <v>22</v>
      </c>
      <c r="K49" s="53">
        <f t="shared" si="0"/>
        <v>2</v>
      </c>
      <c r="L49" s="53"/>
      <c r="M49" s="28">
        <v>21</v>
      </c>
      <c r="N49" s="28"/>
      <c r="O49" s="28">
        <v>22</v>
      </c>
      <c r="P49" s="28"/>
      <c r="Q49" s="28">
        <f t="shared" si="1"/>
        <v>1</v>
      </c>
      <c r="R49" s="28"/>
      <c r="S49" s="28"/>
      <c r="T49" s="14">
        <f t="shared" si="2"/>
        <v>0.54645212050096392</v>
      </c>
      <c r="U49" s="16">
        <f t="shared" si="3"/>
        <v>0.45354787949903608</v>
      </c>
      <c r="V49" s="16">
        <f t="shared" si="4"/>
        <v>1.5464521205009638</v>
      </c>
    </row>
    <row r="50" spans="5:22" x14ac:dyDescent="0.3">
      <c r="E50" s="28" t="s">
        <v>31</v>
      </c>
      <c r="F50" s="28"/>
      <c r="G50" s="28" t="s">
        <v>34</v>
      </c>
      <c r="H50" s="28"/>
      <c r="I50" s="14">
        <v>21</v>
      </c>
      <c r="J50" s="15">
        <v>22</v>
      </c>
      <c r="K50" s="53">
        <f t="shared" si="0"/>
        <v>1</v>
      </c>
      <c r="L50" s="53"/>
      <c r="M50" s="28">
        <v>21.5</v>
      </c>
      <c r="N50" s="28"/>
      <c r="O50" s="28">
        <v>22</v>
      </c>
      <c r="P50" s="28"/>
      <c r="Q50" s="28">
        <f t="shared" si="1"/>
        <v>0.5</v>
      </c>
      <c r="R50" s="28"/>
      <c r="S50" s="28"/>
      <c r="T50" s="14">
        <f t="shared" si="2"/>
        <v>0.54645212050096392</v>
      </c>
      <c r="U50" s="16">
        <f t="shared" si="3"/>
        <v>-4.6452120500963923E-2</v>
      </c>
      <c r="V50" s="16">
        <f t="shared" si="4"/>
        <v>1.0464521205009638</v>
      </c>
    </row>
    <row r="51" spans="5:22" x14ac:dyDescent="0.3">
      <c r="I51" s="64" t="s">
        <v>43</v>
      </c>
      <c r="J51" s="64"/>
      <c r="K51" s="63">
        <f>_xlfn.STDEV.S(K21:L50)</f>
        <v>0.78491525276490104</v>
      </c>
      <c r="L51" s="63"/>
      <c r="M51" s="76">
        <f>_xlfn.STDEV.S(M21:N50)</f>
        <v>1.4735210781716332</v>
      </c>
      <c r="N51" s="76"/>
      <c r="O51" s="74" t="s">
        <v>69</v>
      </c>
      <c r="P51" s="75"/>
      <c r="Q51" s="75"/>
      <c r="R51" s="75"/>
      <c r="S51" s="75"/>
    </row>
    <row r="52" spans="5:22" x14ac:dyDescent="0.3">
      <c r="I52" s="29" t="s">
        <v>74</v>
      </c>
      <c r="J52" s="29"/>
      <c r="K52" s="55">
        <f>K51/SQRT(2)</f>
        <v>0.55501889788681447</v>
      </c>
      <c r="L52" s="55"/>
      <c r="M52" s="76">
        <f>0.8*M51</f>
        <v>1.1788168625373066</v>
      </c>
      <c r="N52" s="76"/>
      <c r="O52" s="18" t="s">
        <v>70</v>
      </c>
    </row>
    <row r="55" spans="5:22" ht="15.6" customHeight="1" x14ac:dyDescent="0.3">
      <c r="K55" s="70" t="s">
        <v>63</v>
      </c>
      <c r="L55" s="70"/>
      <c r="M55" s="70"/>
      <c r="N55" s="70"/>
      <c r="O55" s="70"/>
      <c r="P55" s="70"/>
      <c r="Q55" s="70"/>
      <c r="R55" s="70"/>
      <c r="S55" s="70"/>
      <c r="T55" s="70"/>
      <c r="U55" s="70"/>
      <c r="V55" s="70"/>
    </row>
    <row r="56" spans="5:22" ht="15.6" customHeight="1" x14ac:dyDescent="0.3">
      <c r="K56" s="71" t="s">
        <v>62</v>
      </c>
      <c r="L56" s="69" t="s">
        <v>78</v>
      </c>
      <c r="M56" s="69"/>
      <c r="N56" s="69"/>
      <c r="O56" s="69"/>
      <c r="P56" s="69"/>
      <c r="Q56" s="69"/>
      <c r="R56" s="69"/>
      <c r="S56" s="69"/>
      <c r="T56" s="69"/>
      <c r="U56" s="69"/>
      <c r="V56" s="69"/>
    </row>
    <row r="57" spans="5:22" ht="15.6" customHeight="1" x14ac:dyDescent="0.3">
      <c r="K57" s="71"/>
      <c r="L57" s="69"/>
      <c r="M57" s="69"/>
      <c r="N57" s="69"/>
      <c r="O57" s="69"/>
      <c r="P57" s="69"/>
      <c r="Q57" s="69"/>
      <c r="R57" s="69"/>
      <c r="S57" s="69"/>
      <c r="T57" s="69"/>
      <c r="U57" s="69"/>
      <c r="V57" s="69"/>
    </row>
    <row r="58" spans="5:22" ht="15.6" customHeight="1" x14ac:dyDescent="0.3">
      <c r="K58" s="71"/>
      <c r="L58" s="69"/>
      <c r="M58" s="69"/>
      <c r="N58" s="69"/>
      <c r="O58" s="69"/>
      <c r="P58" s="69"/>
      <c r="Q58" s="69"/>
      <c r="R58" s="69"/>
      <c r="S58" s="69"/>
      <c r="T58" s="69"/>
      <c r="U58" s="69"/>
      <c r="V58" s="69"/>
    </row>
    <row r="59" spans="5:22" ht="15.6" customHeight="1" x14ac:dyDescent="0.3">
      <c r="K59" s="71"/>
      <c r="L59" s="69"/>
      <c r="M59" s="69"/>
      <c r="N59" s="69"/>
      <c r="O59" s="69"/>
      <c r="P59" s="69"/>
      <c r="Q59" s="69"/>
      <c r="R59" s="69"/>
      <c r="S59" s="69"/>
      <c r="T59" s="69"/>
      <c r="U59" s="69"/>
      <c r="V59" s="69"/>
    </row>
    <row r="60" spans="5:22" ht="15.6" customHeight="1" x14ac:dyDescent="0.3">
      <c r="K60" s="71"/>
      <c r="L60" s="69"/>
      <c r="M60" s="69"/>
      <c r="N60" s="69"/>
      <c r="O60" s="69"/>
      <c r="P60" s="69"/>
      <c r="Q60" s="69"/>
      <c r="R60" s="69"/>
      <c r="S60" s="69"/>
      <c r="T60" s="69"/>
      <c r="U60" s="69"/>
      <c r="V60" s="69"/>
    </row>
    <row r="61" spans="5:22" ht="15.6" customHeight="1" x14ac:dyDescent="0.3">
      <c r="K61" s="71"/>
      <c r="L61" s="69"/>
      <c r="M61" s="69"/>
      <c r="N61" s="69"/>
      <c r="O61" s="69"/>
      <c r="P61" s="69"/>
      <c r="Q61" s="69"/>
      <c r="R61" s="69"/>
      <c r="S61" s="69"/>
      <c r="T61" s="69"/>
      <c r="U61" s="69"/>
      <c r="V61" s="69"/>
    </row>
    <row r="62" spans="5:22" ht="15.6" customHeight="1" x14ac:dyDescent="0.3">
      <c r="K62" s="71"/>
      <c r="L62" s="69"/>
      <c r="M62" s="69"/>
      <c r="N62" s="69"/>
      <c r="O62" s="69"/>
      <c r="P62" s="69"/>
      <c r="Q62" s="69"/>
      <c r="R62" s="69"/>
      <c r="S62" s="69"/>
      <c r="T62" s="69"/>
      <c r="U62" s="69"/>
      <c r="V62" s="69"/>
    </row>
    <row r="63" spans="5:22" ht="15.6" customHeight="1" x14ac:dyDescent="0.3">
      <c r="K63" s="71"/>
      <c r="L63" s="69"/>
      <c r="M63" s="69"/>
      <c r="N63" s="69"/>
      <c r="O63" s="69"/>
      <c r="P63" s="69"/>
      <c r="Q63" s="69"/>
      <c r="R63" s="69"/>
      <c r="S63" s="69"/>
      <c r="T63" s="69"/>
      <c r="U63" s="69"/>
      <c r="V63" s="69"/>
    </row>
    <row r="64" spans="5:22" ht="15.6" customHeight="1" x14ac:dyDescent="0.3">
      <c r="K64" s="71"/>
      <c r="L64" s="69"/>
      <c r="M64" s="69"/>
      <c r="N64" s="69"/>
      <c r="O64" s="69"/>
      <c r="P64" s="69"/>
      <c r="Q64" s="69"/>
      <c r="R64" s="69"/>
      <c r="S64" s="69"/>
      <c r="T64" s="69"/>
      <c r="U64" s="69"/>
      <c r="V64" s="69"/>
    </row>
    <row r="65" spans="11:22" ht="15.6" customHeight="1" x14ac:dyDescent="0.3">
      <c r="K65" s="71"/>
      <c r="L65" s="69"/>
      <c r="M65" s="69"/>
      <c r="N65" s="69"/>
      <c r="O65" s="69"/>
      <c r="P65" s="69"/>
      <c r="Q65" s="69"/>
      <c r="R65" s="69"/>
      <c r="S65" s="69"/>
      <c r="T65" s="69"/>
      <c r="U65" s="69"/>
      <c r="V65" s="69"/>
    </row>
    <row r="66" spans="11:22" ht="15.6" customHeight="1" x14ac:dyDescent="0.3">
      <c r="K66" s="71"/>
      <c r="L66" s="69"/>
      <c r="M66" s="69"/>
      <c r="N66" s="69"/>
      <c r="O66" s="69"/>
      <c r="P66" s="69"/>
      <c r="Q66" s="69"/>
      <c r="R66" s="69"/>
      <c r="S66" s="69"/>
      <c r="T66" s="69"/>
      <c r="U66" s="69"/>
      <c r="V66" s="69"/>
    </row>
    <row r="67" spans="11:22" ht="15.6" customHeight="1" x14ac:dyDescent="0.3">
      <c r="K67" s="71"/>
      <c r="L67" s="69"/>
      <c r="M67" s="69"/>
      <c r="N67" s="69"/>
      <c r="O67" s="69"/>
      <c r="P67" s="69"/>
      <c r="Q67" s="69"/>
      <c r="R67" s="69"/>
      <c r="S67" s="69"/>
      <c r="T67" s="69"/>
      <c r="U67" s="69"/>
      <c r="V67" s="69"/>
    </row>
    <row r="68" spans="11:22" ht="15.6" customHeight="1" x14ac:dyDescent="0.3">
      <c r="K68" s="71"/>
      <c r="L68" s="69"/>
      <c r="M68" s="69"/>
      <c r="N68" s="69"/>
      <c r="O68" s="69"/>
      <c r="P68" s="69"/>
      <c r="Q68" s="69"/>
      <c r="R68" s="69"/>
      <c r="S68" s="69"/>
      <c r="T68" s="69"/>
      <c r="U68" s="69"/>
      <c r="V68" s="69"/>
    </row>
    <row r="69" spans="11:22" ht="15.6" customHeight="1" x14ac:dyDescent="0.3">
      <c r="K69" s="71"/>
      <c r="L69" s="69"/>
      <c r="M69" s="69"/>
      <c r="N69" s="69"/>
      <c r="O69" s="69"/>
      <c r="P69" s="69"/>
      <c r="Q69" s="69"/>
      <c r="R69" s="69"/>
      <c r="S69" s="69"/>
      <c r="T69" s="69"/>
      <c r="U69" s="69"/>
      <c r="V69" s="69"/>
    </row>
    <row r="70" spans="11:22" ht="15.6" customHeight="1" x14ac:dyDescent="0.3">
      <c r="K70" s="71"/>
      <c r="L70" s="69"/>
      <c r="M70" s="69"/>
      <c r="N70" s="69"/>
      <c r="O70" s="69"/>
      <c r="P70" s="69"/>
      <c r="Q70" s="69"/>
      <c r="R70" s="69"/>
      <c r="S70" s="69"/>
      <c r="T70" s="69"/>
      <c r="U70" s="69"/>
      <c r="V70" s="69"/>
    </row>
    <row r="71" spans="11:22" x14ac:dyDescent="0.3">
      <c r="K71" s="71"/>
      <c r="L71" s="69"/>
      <c r="M71" s="69"/>
      <c r="N71" s="69"/>
      <c r="O71" s="69"/>
      <c r="P71" s="69"/>
      <c r="Q71" s="69"/>
      <c r="R71" s="69"/>
      <c r="S71" s="69"/>
      <c r="T71" s="69"/>
      <c r="U71" s="69"/>
      <c r="V71" s="69"/>
    </row>
  </sheetData>
  <mergeCells count="216">
    <mergeCell ref="U19:V19"/>
    <mergeCell ref="L56:V71"/>
    <mergeCell ref="K55:V55"/>
    <mergeCell ref="K56:K71"/>
    <mergeCell ref="O11:T14"/>
    <mergeCell ref="J3:P8"/>
    <mergeCell ref="O51:S51"/>
    <mergeCell ref="Q50:S50"/>
    <mergeCell ref="M51:N51"/>
    <mergeCell ref="M52:N52"/>
    <mergeCell ref="Q44:S44"/>
    <mergeCell ref="Q45:S45"/>
    <mergeCell ref="Q46:S46"/>
    <mergeCell ref="Q47:S47"/>
    <mergeCell ref="Q48:S48"/>
    <mergeCell ref="Q49:S49"/>
    <mergeCell ref="Q38:S38"/>
    <mergeCell ref="Q39:S39"/>
    <mergeCell ref="Q40:S40"/>
    <mergeCell ref="Q41:S41"/>
    <mergeCell ref="Q42:S42"/>
    <mergeCell ref="Q43:S43"/>
    <mergeCell ref="Q32:S32"/>
    <mergeCell ref="Q33:S33"/>
    <mergeCell ref="Q34:S34"/>
    <mergeCell ref="Q35:S35"/>
    <mergeCell ref="Q36:S36"/>
    <mergeCell ref="Q37:S37"/>
    <mergeCell ref="Q26:S26"/>
    <mergeCell ref="Q27:S27"/>
    <mergeCell ref="Q28:S28"/>
    <mergeCell ref="Q29:S29"/>
    <mergeCell ref="Q30:S30"/>
    <mergeCell ref="Q31:S31"/>
    <mergeCell ref="O49:P49"/>
    <mergeCell ref="O36:P36"/>
    <mergeCell ref="O50:P50"/>
    <mergeCell ref="Q20:S20"/>
    <mergeCell ref="Q21:S21"/>
    <mergeCell ref="Q22:S22"/>
    <mergeCell ref="Q23:S23"/>
    <mergeCell ref="Q24:S24"/>
    <mergeCell ref="Q25:S25"/>
    <mergeCell ref="O43:P43"/>
    <mergeCell ref="O44:P44"/>
    <mergeCell ref="O45:P45"/>
    <mergeCell ref="O46:P46"/>
    <mergeCell ref="O47:P47"/>
    <mergeCell ref="O48:P48"/>
    <mergeCell ref="O37:P37"/>
    <mergeCell ref="O38:P38"/>
    <mergeCell ref="O39:P39"/>
    <mergeCell ref="O40:P40"/>
    <mergeCell ref="O41:P41"/>
    <mergeCell ref="O42:P42"/>
    <mergeCell ref="O31:P31"/>
    <mergeCell ref="O32:P32"/>
    <mergeCell ref="O33:P33"/>
    <mergeCell ref="O34:P34"/>
    <mergeCell ref="O35:P35"/>
    <mergeCell ref="O25:P25"/>
    <mergeCell ref="O26:P26"/>
    <mergeCell ref="O27:P27"/>
    <mergeCell ref="O28:P28"/>
    <mergeCell ref="O29:P29"/>
    <mergeCell ref="O30:P30"/>
    <mergeCell ref="O20:P20"/>
    <mergeCell ref="O21:P21"/>
    <mergeCell ref="O22:P22"/>
    <mergeCell ref="O23:P23"/>
    <mergeCell ref="O24:P24"/>
    <mergeCell ref="F3:H8"/>
    <mergeCell ref="M50:N50"/>
    <mergeCell ref="E2:H2"/>
    <mergeCell ref="E3:E8"/>
    <mergeCell ref="E9:E11"/>
    <mergeCell ref="E12:E15"/>
    <mergeCell ref="F9:H11"/>
    <mergeCell ref="F12:H15"/>
    <mergeCell ref="M44:N44"/>
    <mergeCell ref="M45:N45"/>
    <mergeCell ref="M46:N46"/>
    <mergeCell ref="M47:N47"/>
    <mergeCell ref="M48:N48"/>
    <mergeCell ref="M49:N49"/>
    <mergeCell ref="M38:N38"/>
    <mergeCell ref="M39:N39"/>
    <mergeCell ref="M40:N40"/>
    <mergeCell ref="M41:N41"/>
    <mergeCell ref="M42:N42"/>
    <mergeCell ref="M43:N43"/>
    <mergeCell ref="M32:N32"/>
    <mergeCell ref="M33:N33"/>
    <mergeCell ref="M34:N34"/>
    <mergeCell ref="M35:N35"/>
    <mergeCell ref="M36:N36"/>
    <mergeCell ref="M37:N37"/>
    <mergeCell ref="M26:N26"/>
    <mergeCell ref="M27:N27"/>
    <mergeCell ref="M28:N28"/>
    <mergeCell ref="M29:N29"/>
    <mergeCell ref="M30:N30"/>
    <mergeCell ref="M31:N31"/>
    <mergeCell ref="M20:N20"/>
    <mergeCell ref="M21:N21"/>
    <mergeCell ref="M22:N22"/>
    <mergeCell ref="M23:N23"/>
    <mergeCell ref="M24:N24"/>
    <mergeCell ref="M25:N25"/>
    <mergeCell ref="A12:A15"/>
    <mergeCell ref="A2:D2"/>
    <mergeCell ref="B3:D8"/>
    <mergeCell ref="B9:D11"/>
    <mergeCell ref="B12:D15"/>
    <mergeCell ref="A3:A8"/>
    <mergeCell ref="A9:A11"/>
    <mergeCell ref="K50:L50"/>
    <mergeCell ref="K51:L51"/>
    <mergeCell ref="K32:L32"/>
    <mergeCell ref="K33:L33"/>
    <mergeCell ref="K34:L34"/>
    <mergeCell ref="K35:L35"/>
    <mergeCell ref="K36:L36"/>
    <mergeCell ref="K37:L37"/>
    <mergeCell ref="K26:L26"/>
    <mergeCell ref="K27:L27"/>
    <mergeCell ref="K28:L28"/>
    <mergeCell ref="K29:L29"/>
    <mergeCell ref="K30:L30"/>
    <mergeCell ref="K31:L31"/>
    <mergeCell ref="I51:J51"/>
    <mergeCell ref="E49:F49"/>
    <mergeCell ref="G49:H49"/>
    <mergeCell ref="I52:J52"/>
    <mergeCell ref="K18:L18"/>
    <mergeCell ref="K19:L19"/>
    <mergeCell ref="K20:L20"/>
    <mergeCell ref="K21:L21"/>
    <mergeCell ref="K22:L22"/>
    <mergeCell ref="K23:L23"/>
    <mergeCell ref="K24:L24"/>
    <mergeCell ref="K25:L25"/>
    <mergeCell ref="I19:J19"/>
    <mergeCell ref="K52:L52"/>
    <mergeCell ref="K44:L44"/>
    <mergeCell ref="K45:L45"/>
    <mergeCell ref="K46:L46"/>
    <mergeCell ref="K47:L47"/>
    <mergeCell ref="K48:L48"/>
    <mergeCell ref="K49:L49"/>
    <mergeCell ref="K38:L38"/>
    <mergeCell ref="K39:L39"/>
    <mergeCell ref="K40:L40"/>
    <mergeCell ref="K41:L41"/>
    <mergeCell ref="K42:L42"/>
    <mergeCell ref="K43:L43"/>
    <mergeCell ref="E50:F50"/>
    <mergeCell ref="G50:H50"/>
    <mergeCell ref="E47:F47"/>
    <mergeCell ref="G47:H47"/>
    <mergeCell ref="E48:F48"/>
    <mergeCell ref="G48:H48"/>
    <mergeCell ref="E45:F45"/>
    <mergeCell ref="G45:H45"/>
    <mergeCell ref="E46:F46"/>
    <mergeCell ref="G46:H46"/>
    <mergeCell ref="E43:F43"/>
    <mergeCell ref="G43:H43"/>
    <mergeCell ref="E44:F44"/>
    <mergeCell ref="G44:H44"/>
    <mergeCell ref="E41:F41"/>
    <mergeCell ref="G41:H41"/>
    <mergeCell ref="E42:F42"/>
    <mergeCell ref="G42:H42"/>
    <mergeCell ref="E39:F39"/>
    <mergeCell ref="G39:H39"/>
    <mergeCell ref="E40:F40"/>
    <mergeCell ref="G40:H40"/>
    <mergeCell ref="E37:F37"/>
    <mergeCell ref="G37:H37"/>
    <mergeCell ref="E38:F38"/>
    <mergeCell ref="G38:H38"/>
    <mergeCell ref="E35:F35"/>
    <mergeCell ref="G35:H35"/>
    <mergeCell ref="E36:F36"/>
    <mergeCell ref="G36:H36"/>
    <mergeCell ref="E33:F33"/>
    <mergeCell ref="G33:H33"/>
    <mergeCell ref="E34:F34"/>
    <mergeCell ref="G34:H34"/>
    <mergeCell ref="E31:F31"/>
    <mergeCell ref="G31:H31"/>
    <mergeCell ref="E32:F32"/>
    <mergeCell ref="G32:H32"/>
    <mergeCell ref="E29:F29"/>
    <mergeCell ref="G29:H29"/>
    <mergeCell ref="E30:F30"/>
    <mergeCell ref="G30:H30"/>
    <mergeCell ref="E27:F27"/>
    <mergeCell ref="G27:H27"/>
    <mergeCell ref="E28:F28"/>
    <mergeCell ref="G28:H28"/>
    <mergeCell ref="E20:F20"/>
    <mergeCell ref="G20:H20"/>
    <mergeCell ref="E25:F25"/>
    <mergeCell ref="G25:H25"/>
    <mergeCell ref="E26:F26"/>
    <mergeCell ref="G26:H26"/>
    <mergeCell ref="E23:F23"/>
    <mergeCell ref="G23:H23"/>
    <mergeCell ref="E24:F24"/>
    <mergeCell ref="G24:H24"/>
    <mergeCell ref="E21:F21"/>
    <mergeCell ref="G21:H21"/>
    <mergeCell ref="E22:F22"/>
    <mergeCell ref="G22:H22"/>
  </mergeCells>
  <pageMargins left="0.511811024" right="0.511811024" top="0.78740157499999996" bottom="0.78740157499999996" header="0.31496062000000002" footer="0.31496062000000002"/>
  <pageSetup scale="30" orientation="portrait" horizontalDpi="300" r:id="rId1"/>
  <headerFooter>
    <oddFooter>&amp;L_x000D_&amp;1#&amp;"Rockwell"&amp;9&amp;K0078D7 Information Classification: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01C5A-53D7-4518-8CD8-5B179A93CC00}">
  <dimension ref="A1:E70"/>
  <sheetViews>
    <sheetView workbookViewId="0">
      <selection activeCell="F9" sqref="F9"/>
    </sheetView>
  </sheetViews>
  <sheetFormatPr defaultColWidth="8.88671875" defaultRowHeight="15.6" x14ac:dyDescent="0.3"/>
  <cols>
    <col min="1" max="1" width="9.6640625" style="3" customWidth="1"/>
    <col min="2" max="4" width="8.88671875" style="3"/>
    <col min="5" max="5" width="14.88671875" style="3" bestFit="1" customWidth="1"/>
    <col min="6" max="16384" width="8.88671875" style="3"/>
  </cols>
  <sheetData>
    <row r="1" spans="1:5" x14ac:dyDescent="0.3">
      <c r="A1" s="42" t="s">
        <v>95</v>
      </c>
      <c r="B1" s="42"/>
      <c r="C1" s="42"/>
      <c r="D1" s="42"/>
      <c r="E1" s="42"/>
    </row>
    <row r="2" spans="1:5" x14ac:dyDescent="0.3">
      <c r="A2" s="22" t="s">
        <v>79</v>
      </c>
      <c r="B2" s="22" t="s">
        <v>80</v>
      </c>
      <c r="C2" s="22" t="s">
        <v>81</v>
      </c>
    </row>
    <row r="3" spans="1:5" x14ac:dyDescent="0.3">
      <c r="A3" s="20">
        <v>0</v>
      </c>
      <c r="B3" s="20">
        <v>0</v>
      </c>
      <c r="C3" s="23">
        <v>18.5</v>
      </c>
    </row>
    <row r="4" spans="1:5" x14ac:dyDescent="0.3">
      <c r="A4" s="20">
        <v>0</v>
      </c>
      <c r="B4" s="20">
        <v>0</v>
      </c>
      <c r="C4" s="23">
        <v>20</v>
      </c>
    </row>
    <row r="5" spans="1:5" x14ac:dyDescent="0.3">
      <c r="A5" s="20">
        <v>0</v>
      </c>
      <c r="B5" s="20">
        <v>0</v>
      </c>
      <c r="C5" s="23">
        <v>21</v>
      </c>
    </row>
    <row r="6" spans="1:5" x14ac:dyDescent="0.3">
      <c r="A6" s="20">
        <v>0</v>
      </c>
      <c r="B6" s="20">
        <v>0</v>
      </c>
      <c r="C6" s="23">
        <v>18.5</v>
      </c>
    </row>
    <row r="7" spans="1:5" x14ac:dyDescent="0.3">
      <c r="A7" s="20">
        <v>0</v>
      </c>
      <c r="B7" s="20">
        <v>0</v>
      </c>
      <c r="C7" s="23">
        <v>18.5</v>
      </c>
    </row>
    <row r="8" spans="1:5" x14ac:dyDescent="0.3">
      <c r="A8" s="20">
        <v>0</v>
      </c>
      <c r="B8" s="20">
        <v>0</v>
      </c>
      <c r="C8" s="23">
        <v>16.5</v>
      </c>
    </row>
    <row r="9" spans="1:5" x14ac:dyDescent="0.3">
      <c r="A9" s="20">
        <v>0</v>
      </c>
      <c r="B9" s="20">
        <v>0</v>
      </c>
      <c r="C9" s="23">
        <v>19</v>
      </c>
    </row>
    <row r="10" spans="1:5" x14ac:dyDescent="0.3">
      <c r="A10" s="20">
        <v>0</v>
      </c>
      <c r="B10" s="20">
        <v>0</v>
      </c>
      <c r="C10" s="23">
        <v>18</v>
      </c>
    </row>
    <row r="11" spans="1:5" x14ac:dyDescent="0.3">
      <c r="A11" s="20">
        <v>0</v>
      </c>
      <c r="B11" s="20">
        <v>0</v>
      </c>
      <c r="C11" s="23">
        <v>18</v>
      </c>
    </row>
    <row r="12" spans="1:5" x14ac:dyDescent="0.3">
      <c r="A12" s="20">
        <v>0</v>
      </c>
      <c r="B12" s="20">
        <v>0</v>
      </c>
      <c r="C12" s="23">
        <v>19.5</v>
      </c>
    </row>
    <row r="13" spans="1:5" x14ac:dyDescent="0.3">
      <c r="A13" s="20">
        <v>0</v>
      </c>
      <c r="B13" s="20">
        <v>0</v>
      </c>
      <c r="C13" s="23">
        <v>21.5</v>
      </c>
    </row>
    <row r="14" spans="1:5" x14ac:dyDescent="0.3">
      <c r="A14" s="20">
        <v>0</v>
      </c>
      <c r="B14" s="20">
        <v>0</v>
      </c>
      <c r="C14" s="23">
        <v>21.5</v>
      </c>
    </row>
    <row r="15" spans="1:5" x14ac:dyDescent="0.3">
      <c r="A15" s="20">
        <v>0</v>
      </c>
      <c r="B15" s="20">
        <v>0</v>
      </c>
      <c r="C15" s="23">
        <v>20</v>
      </c>
    </row>
    <row r="16" spans="1:5" x14ac:dyDescent="0.3">
      <c r="A16" s="20">
        <v>0</v>
      </c>
      <c r="B16" s="20">
        <v>0</v>
      </c>
      <c r="C16" s="23">
        <v>17.5</v>
      </c>
    </row>
    <row r="17" spans="1:3" x14ac:dyDescent="0.3">
      <c r="A17" s="20">
        <v>0</v>
      </c>
      <c r="B17" s="20">
        <v>0</v>
      </c>
      <c r="C17" s="23">
        <v>18.5</v>
      </c>
    </row>
    <row r="18" spans="1:3" x14ac:dyDescent="0.3">
      <c r="A18" s="20">
        <v>0</v>
      </c>
      <c r="B18" s="20">
        <v>1</v>
      </c>
      <c r="C18" s="23">
        <v>19</v>
      </c>
    </row>
    <row r="19" spans="1:3" x14ac:dyDescent="0.3">
      <c r="A19" s="20">
        <v>0</v>
      </c>
      <c r="B19" s="20">
        <v>1</v>
      </c>
      <c r="C19" s="23">
        <v>22</v>
      </c>
    </row>
    <row r="20" spans="1:3" x14ac:dyDescent="0.3">
      <c r="A20" s="20">
        <v>0</v>
      </c>
      <c r="B20" s="20">
        <v>1</v>
      </c>
      <c r="C20" s="23">
        <v>22</v>
      </c>
    </row>
    <row r="21" spans="1:3" x14ac:dyDescent="0.3">
      <c r="A21" s="20">
        <v>0</v>
      </c>
      <c r="B21" s="20">
        <v>1</v>
      </c>
      <c r="C21" s="23">
        <v>19</v>
      </c>
    </row>
    <row r="22" spans="1:3" x14ac:dyDescent="0.3">
      <c r="A22" s="20">
        <v>0</v>
      </c>
      <c r="B22" s="20">
        <v>1</v>
      </c>
      <c r="C22" s="23">
        <v>21</v>
      </c>
    </row>
    <row r="23" spans="1:3" x14ac:dyDescent="0.3">
      <c r="A23" s="20">
        <v>0</v>
      </c>
      <c r="B23" s="20">
        <v>1</v>
      </c>
      <c r="C23" s="23">
        <v>19</v>
      </c>
    </row>
    <row r="24" spans="1:3" x14ac:dyDescent="0.3">
      <c r="A24" s="20">
        <v>0</v>
      </c>
      <c r="B24" s="20">
        <v>1</v>
      </c>
      <c r="C24" s="23">
        <v>22</v>
      </c>
    </row>
    <row r="25" spans="1:3" x14ac:dyDescent="0.3">
      <c r="A25" s="20">
        <v>0</v>
      </c>
      <c r="B25" s="20">
        <v>1</v>
      </c>
      <c r="C25" s="23">
        <v>20</v>
      </c>
    </row>
    <row r="26" spans="1:3" x14ac:dyDescent="0.3">
      <c r="A26" s="20">
        <v>0</v>
      </c>
      <c r="B26" s="20">
        <v>1</v>
      </c>
      <c r="C26" s="23">
        <v>20</v>
      </c>
    </row>
    <row r="27" spans="1:3" x14ac:dyDescent="0.3">
      <c r="A27" s="20">
        <v>0</v>
      </c>
      <c r="B27" s="20">
        <v>1</v>
      </c>
      <c r="C27" s="23">
        <v>21</v>
      </c>
    </row>
    <row r="28" spans="1:3" x14ac:dyDescent="0.3">
      <c r="A28" s="20">
        <v>0</v>
      </c>
      <c r="B28" s="20">
        <v>1</v>
      </c>
      <c r="C28" s="23">
        <v>23</v>
      </c>
    </row>
    <row r="29" spans="1:3" x14ac:dyDescent="0.3">
      <c r="A29" s="20">
        <v>0</v>
      </c>
      <c r="B29" s="20">
        <v>1</v>
      </c>
      <c r="C29" s="23">
        <v>23</v>
      </c>
    </row>
    <row r="30" spans="1:3" x14ac:dyDescent="0.3">
      <c r="A30" s="20">
        <v>0</v>
      </c>
      <c r="B30" s="20">
        <v>1</v>
      </c>
      <c r="C30" s="23">
        <v>21</v>
      </c>
    </row>
    <row r="31" spans="1:3" x14ac:dyDescent="0.3">
      <c r="A31" s="20">
        <v>0</v>
      </c>
      <c r="B31" s="20">
        <v>1</v>
      </c>
      <c r="C31" s="23">
        <v>19</v>
      </c>
    </row>
    <row r="32" spans="1:3" x14ac:dyDescent="0.3">
      <c r="A32" s="20">
        <v>0</v>
      </c>
      <c r="B32" s="20">
        <v>1</v>
      </c>
      <c r="C32" s="23">
        <v>21</v>
      </c>
    </row>
    <row r="33" spans="1:3" x14ac:dyDescent="0.3">
      <c r="A33" s="20">
        <v>1</v>
      </c>
      <c r="B33" s="20">
        <v>0</v>
      </c>
      <c r="C33" s="23">
        <v>19.5</v>
      </c>
    </row>
    <row r="34" spans="1:3" x14ac:dyDescent="0.3">
      <c r="A34" s="20">
        <v>1</v>
      </c>
      <c r="B34" s="20">
        <v>0</v>
      </c>
      <c r="C34" s="23">
        <v>19.5</v>
      </c>
    </row>
    <row r="35" spans="1:3" x14ac:dyDescent="0.3">
      <c r="A35" s="20">
        <v>1</v>
      </c>
      <c r="B35" s="20">
        <v>0</v>
      </c>
      <c r="C35" s="23">
        <v>19.5</v>
      </c>
    </row>
    <row r="36" spans="1:3" x14ac:dyDescent="0.3">
      <c r="A36" s="20">
        <v>1</v>
      </c>
      <c r="B36" s="20">
        <v>0</v>
      </c>
      <c r="C36" s="23">
        <v>20</v>
      </c>
    </row>
    <row r="37" spans="1:3" x14ac:dyDescent="0.3">
      <c r="A37" s="20">
        <v>1</v>
      </c>
      <c r="B37" s="20">
        <v>0</v>
      </c>
      <c r="C37" s="23">
        <v>18.5</v>
      </c>
    </row>
    <row r="38" spans="1:3" x14ac:dyDescent="0.3">
      <c r="A38" s="20">
        <v>1</v>
      </c>
      <c r="B38" s="20">
        <v>0</v>
      </c>
      <c r="C38" s="23">
        <v>18.5</v>
      </c>
    </row>
    <row r="39" spans="1:3" x14ac:dyDescent="0.3">
      <c r="A39" s="20">
        <v>1</v>
      </c>
      <c r="B39" s="20">
        <v>0</v>
      </c>
      <c r="C39" s="23">
        <v>18</v>
      </c>
    </row>
    <row r="40" spans="1:3" x14ac:dyDescent="0.3">
      <c r="A40" s="20">
        <v>1</v>
      </c>
      <c r="B40" s="20">
        <v>0</v>
      </c>
      <c r="C40" s="23">
        <v>17</v>
      </c>
    </row>
    <row r="41" spans="1:3" x14ac:dyDescent="0.3">
      <c r="A41" s="20">
        <v>1</v>
      </c>
      <c r="B41" s="20">
        <v>0</v>
      </c>
      <c r="C41" s="23">
        <v>17.5</v>
      </c>
    </row>
    <row r="42" spans="1:3" x14ac:dyDescent="0.3">
      <c r="A42" s="20">
        <v>1</v>
      </c>
      <c r="B42" s="20">
        <v>0</v>
      </c>
      <c r="C42" s="23">
        <v>17</v>
      </c>
    </row>
    <row r="43" spans="1:3" x14ac:dyDescent="0.3">
      <c r="A43" s="20">
        <v>1</v>
      </c>
      <c r="B43" s="20">
        <v>0</v>
      </c>
      <c r="C43" s="23">
        <v>18</v>
      </c>
    </row>
    <row r="44" spans="1:3" x14ac:dyDescent="0.3">
      <c r="A44" s="20">
        <v>1</v>
      </c>
      <c r="B44" s="20">
        <v>0</v>
      </c>
      <c r="C44" s="23">
        <v>21.5</v>
      </c>
    </row>
    <row r="45" spans="1:3" x14ac:dyDescent="0.3">
      <c r="A45" s="20">
        <v>1</v>
      </c>
      <c r="B45" s="20">
        <v>0</v>
      </c>
      <c r="C45" s="23">
        <v>20.5</v>
      </c>
    </row>
    <row r="46" spans="1:3" x14ac:dyDescent="0.3">
      <c r="A46" s="20">
        <v>1</v>
      </c>
      <c r="B46" s="20">
        <v>0</v>
      </c>
      <c r="C46" s="23">
        <v>21</v>
      </c>
    </row>
    <row r="47" spans="1:3" x14ac:dyDescent="0.3">
      <c r="A47" s="20">
        <v>1</v>
      </c>
      <c r="B47" s="20">
        <v>0</v>
      </c>
      <c r="C47" s="23">
        <v>21.5</v>
      </c>
    </row>
    <row r="48" spans="1:3" x14ac:dyDescent="0.3">
      <c r="A48" s="20">
        <v>1</v>
      </c>
      <c r="B48" s="20">
        <v>1</v>
      </c>
      <c r="C48" s="23">
        <v>21</v>
      </c>
    </row>
    <row r="49" spans="1:3" x14ac:dyDescent="0.3">
      <c r="A49" s="20">
        <v>1</v>
      </c>
      <c r="B49" s="20">
        <v>1</v>
      </c>
      <c r="C49" s="23">
        <v>20</v>
      </c>
    </row>
    <row r="50" spans="1:3" x14ac:dyDescent="0.3">
      <c r="A50" s="20">
        <v>1</v>
      </c>
      <c r="B50" s="20">
        <v>1</v>
      </c>
      <c r="C50" s="23">
        <v>19</v>
      </c>
    </row>
    <row r="51" spans="1:3" x14ac:dyDescent="0.3">
      <c r="A51" s="20">
        <v>1</v>
      </c>
      <c r="B51" s="20">
        <v>1</v>
      </c>
      <c r="C51" s="23">
        <v>21</v>
      </c>
    </row>
    <row r="52" spans="1:3" x14ac:dyDescent="0.3">
      <c r="A52" s="20">
        <v>1</v>
      </c>
      <c r="B52" s="20">
        <v>1</v>
      </c>
      <c r="C52" s="23">
        <v>19</v>
      </c>
    </row>
    <row r="53" spans="1:3" x14ac:dyDescent="0.3">
      <c r="A53" s="20">
        <v>1</v>
      </c>
      <c r="B53" s="20">
        <v>1</v>
      </c>
      <c r="C53" s="23">
        <v>19</v>
      </c>
    </row>
    <row r="54" spans="1:3" x14ac:dyDescent="0.3">
      <c r="A54" s="20">
        <v>1</v>
      </c>
      <c r="B54" s="20">
        <v>1</v>
      </c>
      <c r="C54" s="23">
        <v>19</v>
      </c>
    </row>
    <row r="55" spans="1:3" x14ac:dyDescent="0.3">
      <c r="A55" s="20">
        <v>1</v>
      </c>
      <c r="B55" s="20">
        <v>1</v>
      </c>
      <c r="C55" s="23">
        <v>18</v>
      </c>
    </row>
    <row r="56" spans="1:3" x14ac:dyDescent="0.3">
      <c r="A56" s="20">
        <v>1</v>
      </c>
      <c r="B56" s="20">
        <v>1</v>
      </c>
      <c r="C56" s="23">
        <v>19</v>
      </c>
    </row>
    <row r="57" spans="1:3" x14ac:dyDescent="0.3">
      <c r="A57" s="20">
        <v>1</v>
      </c>
      <c r="B57" s="20">
        <v>1</v>
      </c>
      <c r="C57" s="23">
        <v>18</v>
      </c>
    </row>
    <row r="58" spans="1:3" x14ac:dyDescent="0.3">
      <c r="A58" s="20">
        <v>1</v>
      </c>
      <c r="B58" s="20">
        <v>1</v>
      </c>
      <c r="C58" s="23">
        <v>18</v>
      </c>
    </row>
    <row r="59" spans="1:3" x14ac:dyDescent="0.3">
      <c r="A59" s="20">
        <v>1</v>
      </c>
      <c r="B59" s="20">
        <v>1</v>
      </c>
      <c r="C59" s="23">
        <v>22</v>
      </c>
    </row>
    <row r="60" spans="1:3" x14ac:dyDescent="0.3">
      <c r="A60" s="20">
        <v>1</v>
      </c>
      <c r="B60" s="20">
        <v>1</v>
      </c>
      <c r="C60" s="23">
        <v>21</v>
      </c>
    </row>
    <row r="61" spans="1:3" x14ac:dyDescent="0.3">
      <c r="A61" s="20">
        <v>1</v>
      </c>
      <c r="B61" s="20">
        <v>1</v>
      </c>
      <c r="C61" s="23">
        <v>22</v>
      </c>
    </row>
    <row r="62" spans="1:3" x14ac:dyDescent="0.3">
      <c r="A62" s="20">
        <v>1</v>
      </c>
      <c r="B62" s="20">
        <v>1</v>
      </c>
      <c r="C62" s="23">
        <v>22</v>
      </c>
    </row>
    <row r="63" spans="1:3" x14ac:dyDescent="0.3">
      <c r="C63" s="4"/>
    </row>
    <row r="64" spans="1:3" x14ac:dyDescent="0.3">
      <c r="A64" s="49" t="s">
        <v>94</v>
      </c>
      <c r="B64" s="49"/>
    </row>
    <row r="65" spans="1:2" x14ac:dyDescent="0.3">
      <c r="A65" s="49" t="s">
        <v>79</v>
      </c>
      <c r="B65" s="49"/>
    </row>
    <row r="66" spans="1:2" x14ac:dyDescent="0.3">
      <c r="A66" s="48" t="s">
        <v>82</v>
      </c>
      <c r="B66" s="48"/>
    </row>
    <row r="67" spans="1:2" x14ac:dyDescent="0.3">
      <c r="A67" s="48" t="s">
        <v>92</v>
      </c>
      <c r="B67" s="48"/>
    </row>
    <row r="68" spans="1:2" x14ac:dyDescent="0.3">
      <c r="A68" s="49" t="s">
        <v>80</v>
      </c>
      <c r="B68" s="49"/>
    </row>
    <row r="69" spans="1:2" x14ac:dyDescent="0.3">
      <c r="A69" s="48" t="s">
        <v>83</v>
      </c>
      <c r="B69" s="48"/>
    </row>
    <row r="70" spans="1:2" x14ac:dyDescent="0.3">
      <c r="A70" s="48" t="s">
        <v>84</v>
      </c>
      <c r="B70" s="48"/>
    </row>
  </sheetData>
  <mergeCells count="8">
    <mergeCell ref="A70:B70"/>
    <mergeCell ref="A64:B64"/>
    <mergeCell ref="A1:E1"/>
    <mergeCell ref="A65:B65"/>
    <mergeCell ref="A66:B66"/>
    <mergeCell ref="A67:B67"/>
    <mergeCell ref="A68:B68"/>
    <mergeCell ref="A69:B69"/>
  </mergeCells>
  <phoneticPr fontId="3" type="noConversion"/>
  <pageMargins left="0.511811024" right="0.511811024" top="0.78740157499999996" bottom="0.78740157499999996" header="0.31496062000000002" footer="0.31496062000000002"/>
  <pageSetup orientation="portrait" horizontalDpi="300" verticalDpi="0" r:id="rId1"/>
  <headerFooter>
    <oddFooter>&amp;L_x000D_&amp;1#&amp;"Rockwell"&amp;9&amp;K0078D7 Information Classification: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B53AC-CAB4-4AC5-9E72-D3BCDA7B714C}">
  <dimension ref="A1:H44"/>
  <sheetViews>
    <sheetView tabSelected="1" workbookViewId="0">
      <selection activeCell="F10" sqref="F10"/>
    </sheetView>
  </sheetViews>
  <sheetFormatPr defaultColWidth="8.88671875" defaultRowHeight="15.6" x14ac:dyDescent="0.3"/>
  <cols>
    <col min="1" max="1" width="10.33203125" style="4" bestFit="1" customWidth="1"/>
    <col min="2" max="2" width="11.88671875" style="4" bestFit="1" customWidth="1"/>
    <col min="3" max="3" width="6.6640625" style="4" bestFit="1" customWidth="1"/>
    <col min="4" max="4" width="8.44140625" style="4" bestFit="1" customWidth="1"/>
    <col min="5" max="6" width="8.88671875" style="4"/>
    <col min="7" max="7" width="14.88671875" style="4" bestFit="1" customWidth="1"/>
    <col min="8" max="16384" width="8.88671875" style="4"/>
  </cols>
  <sheetData>
    <row r="1" spans="1:6" x14ac:dyDescent="0.3">
      <c r="A1" s="52" t="s">
        <v>98</v>
      </c>
      <c r="B1" s="52"/>
      <c r="C1" s="52"/>
      <c r="D1" s="52"/>
      <c r="E1" s="52"/>
      <c r="F1" s="52"/>
    </row>
    <row r="2" spans="1:6" x14ac:dyDescent="0.3">
      <c r="A2" s="25" t="s">
        <v>87</v>
      </c>
      <c r="B2" s="25" t="s">
        <v>85</v>
      </c>
      <c r="C2" s="25" t="s">
        <v>86</v>
      </c>
      <c r="D2" s="25" t="s">
        <v>88</v>
      </c>
    </row>
    <row r="3" spans="1:6" x14ac:dyDescent="0.3">
      <c r="A3" s="23">
        <v>0</v>
      </c>
      <c r="B3" s="23">
        <v>18.5</v>
      </c>
      <c r="C3" s="23">
        <v>19</v>
      </c>
      <c r="D3" s="23">
        <f>C3-B3</f>
        <v>0.5</v>
      </c>
    </row>
    <row r="4" spans="1:6" x14ac:dyDescent="0.3">
      <c r="A4" s="23">
        <v>0</v>
      </c>
      <c r="B4" s="23">
        <v>20</v>
      </c>
      <c r="C4" s="23">
        <v>22</v>
      </c>
      <c r="D4" s="23">
        <f t="shared" ref="D4:D17" si="0">C4-B4</f>
        <v>2</v>
      </c>
    </row>
    <row r="5" spans="1:6" x14ac:dyDescent="0.3">
      <c r="A5" s="23">
        <v>0</v>
      </c>
      <c r="B5" s="23">
        <v>21</v>
      </c>
      <c r="C5" s="23">
        <v>22</v>
      </c>
      <c r="D5" s="23">
        <f t="shared" si="0"/>
        <v>1</v>
      </c>
    </row>
    <row r="6" spans="1:6" x14ac:dyDescent="0.3">
      <c r="A6" s="23">
        <v>0</v>
      </c>
      <c r="B6" s="23">
        <v>18.5</v>
      </c>
      <c r="C6" s="23">
        <v>19</v>
      </c>
      <c r="D6" s="23">
        <f t="shared" si="0"/>
        <v>0.5</v>
      </c>
    </row>
    <row r="7" spans="1:6" x14ac:dyDescent="0.3">
      <c r="A7" s="23">
        <v>0</v>
      </c>
      <c r="B7" s="23">
        <v>18.5</v>
      </c>
      <c r="C7" s="23">
        <v>21</v>
      </c>
      <c r="D7" s="23">
        <f t="shared" si="0"/>
        <v>2.5</v>
      </c>
    </row>
    <row r="8" spans="1:6" x14ac:dyDescent="0.3">
      <c r="A8" s="23">
        <v>0</v>
      </c>
      <c r="B8" s="23">
        <v>16.5</v>
      </c>
      <c r="C8" s="23">
        <v>19</v>
      </c>
      <c r="D8" s="23">
        <f t="shared" si="0"/>
        <v>2.5</v>
      </c>
    </row>
    <row r="9" spans="1:6" x14ac:dyDescent="0.3">
      <c r="A9" s="23">
        <v>0</v>
      </c>
      <c r="B9" s="23">
        <v>19</v>
      </c>
      <c r="C9" s="23">
        <v>22</v>
      </c>
      <c r="D9" s="23">
        <f t="shared" si="0"/>
        <v>3</v>
      </c>
    </row>
    <row r="10" spans="1:6" x14ac:dyDescent="0.3">
      <c r="A10" s="23">
        <v>0</v>
      </c>
      <c r="B10" s="23">
        <v>18</v>
      </c>
      <c r="C10" s="23">
        <v>20</v>
      </c>
      <c r="D10" s="23">
        <f t="shared" si="0"/>
        <v>2</v>
      </c>
    </row>
    <row r="11" spans="1:6" x14ac:dyDescent="0.3">
      <c r="A11" s="23">
        <v>0</v>
      </c>
      <c r="B11" s="23">
        <v>18</v>
      </c>
      <c r="C11" s="23">
        <v>20</v>
      </c>
      <c r="D11" s="23">
        <f t="shared" si="0"/>
        <v>2</v>
      </c>
    </row>
    <row r="12" spans="1:6" x14ac:dyDescent="0.3">
      <c r="A12" s="23">
        <v>0</v>
      </c>
      <c r="B12" s="23">
        <v>19.5</v>
      </c>
      <c r="C12" s="23">
        <v>21</v>
      </c>
      <c r="D12" s="23">
        <f t="shared" si="0"/>
        <v>1.5</v>
      </c>
    </row>
    <row r="13" spans="1:6" x14ac:dyDescent="0.3">
      <c r="A13" s="23">
        <v>0</v>
      </c>
      <c r="B13" s="23">
        <v>21.5</v>
      </c>
      <c r="C13" s="23">
        <v>23</v>
      </c>
      <c r="D13" s="23">
        <f t="shared" si="0"/>
        <v>1.5</v>
      </c>
    </row>
    <row r="14" spans="1:6" x14ac:dyDescent="0.3">
      <c r="A14" s="23">
        <v>0</v>
      </c>
      <c r="B14" s="23">
        <v>21.5</v>
      </c>
      <c r="C14" s="23">
        <v>23</v>
      </c>
      <c r="D14" s="23">
        <f t="shared" si="0"/>
        <v>1.5</v>
      </c>
    </row>
    <row r="15" spans="1:6" x14ac:dyDescent="0.3">
      <c r="A15" s="23">
        <v>0</v>
      </c>
      <c r="B15" s="23">
        <v>20</v>
      </c>
      <c r="C15" s="23">
        <v>21</v>
      </c>
      <c r="D15" s="23">
        <f t="shared" si="0"/>
        <v>1</v>
      </c>
    </row>
    <row r="16" spans="1:6" x14ac:dyDescent="0.3">
      <c r="A16" s="23">
        <v>0</v>
      </c>
      <c r="B16" s="23">
        <v>17.5</v>
      </c>
      <c r="C16" s="23">
        <v>19</v>
      </c>
      <c r="D16" s="23">
        <f t="shared" si="0"/>
        <v>1.5</v>
      </c>
    </row>
    <row r="17" spans="1:8" x14ac:dyDescent="0.3">
      <c r="A17" s="23">
        <v>0</v>
      </c>
      <c r="B17" s="23">
        <v>18.5</v>
      </c>
      <c r="C17" s="23">
        <v>21</v>
      </c>
      <c r="D17" s="23">
        <f t="shared" si="0"/>
        <v>2.5</v>
      </c>
    </row>
    <row r="18" spans="1:8" x14ac:dyDescent="0.3">
      <c r="A18" s="24" t="s">
        <v>89</v>
      </c>
      <c r="B18" s="24">
        <f>AVERAGE(B3:B17)</f>
        <v>19.100000000000001</v>
      </c>
      <c r="C18" s="24">
        <f t="shared" ref="C18:D18" si="1">AVERAGE(C3:C17)</f>
        <v>20.8</v>
      </c>
      <c r="D18" s="24">
        <f t="shared" si="1"/>
        <v>1.7</v>
      </c>
      <c r="E18" s="50" t="s">
        <v>97</v>
      </c>
      <c r="F18" s="50">
        <f>(C18-B18)/B19</f>
        <v>1.1593903770998044</v>
      </c>
    </row>
    <row r="19" spans="1:8" x14ac:dyDescent="0.3">
      <c r="A19" s="24" t="s">
        <v>90</v>
      </c>
      <c r="B19" s="24">
        <f>_xlfn.STDEV.S(B3:B17)</f>
        <v>1.4662878298615181</v>
      </c>
      <c r="C19" s="24">
        <f t="shared" ref="C19:D19" si="2">_xlfn.STDEV.S(C3:C17)</f>
        <v>1.4242792663559447</v>
      </c>
      <c r="D19" s="24">
        <f t="shared" si="2"/>
        <v>0.75118953286485168</v>
      </c>
      <c r="E19" s="51"/>
      <c r="F19" s="51"/>
      <c r="H19" s="21"/>
    </row>
    <row r="20" spans="1:8" x14ac:dyDescent="0.3">
      <c r="A20" s="23">
        <v>1</v>
      </c>
      <c r="B20" s="23">
        <v>19.5</v>
      </c>
      <c r="C20" s="23">
        <v>21</v>
      </c>
      <c r="D20" s="23">
        <f>C20-B20</f>
        <v>1.5</v>
      </c>
    </row>
    <row r="21" spans="1:8" x14ac:dyDescent="0.3">
      <c r="A21" s="23">
        <v>1</v>
      </c>
      <c r="B21" s="23">
        <v>19.5</v>
      </c>
      <c r="C21" s="23">
        <v>20</v>
      </c>
      <c r="D21" s="23">
        <f t="shared" ref="D21:D34" si="3">C21-B21</f>
        <v>0.5</v>
      </c>
    </row>
    <row r="22" spans="1:8" x14ac:dyDescent="0.3">
      <c r="A22" s="23">
        <v>1</v>
      </c>
      <c r="B22" s="23">
        <v>19.5</v>
      </c>
      <c r="C22" s="23">
        <v>19</v>
      </c>
      <c r="D22" s="23">
        <f t="shared" si="3"/>
        <v>-0.5</v>
      </c>
    </row>
    <row r="23" spans="1:8" x14ac:dyDescent="0.3">
      <c r="A23" s="23">
        <v>1</v>
      </c>
      <c r="B23" s="23">
        <v>20</v>
      </c>
      <c r="C23" s="23">
        <v>21</v>
      </c>
      <c r="D23" s="23">
        <f t="shared" si="3"/>
        <v>1</v>
      </c>
    </row>
    <row r="24" spans="1:8" x14ac:dyDescent="0.3">
      <c r="A24" s="23">
        <v>1</v>
      </c>
      <c r="B24" s="23">
        <v>18.5</v>
      </c>
      <c r="C24" s="23">
        <v>19</v>
      </c>
      <c r="D24" s="23">
        <f t="shared" si="3"/>
        <v>0.5</v>
      </c>
    </row>
    <row r="25" spans="1:8" x14ac:dyDescent="0.3">
      <c r="A25" s="23">
        <v>1</v>
      </c>
      <c r="B25" s="23">
        <v>18.5</v>
      </c>
      <c r="C25" s="23">
        <v>19</v>
      </c>
      <c r="D25" s="23">
        <f t="shared" si="3"/>
        <v>0.5</v>
      </c>
    </row>
    <row r="26" spans="1:8" x14ac:dyDescent="0.3">
      <c r="A26" s="23">
        <v>1</v>
      </c>
      <c r="B26" s="23">
        <v>18</v>
      </c>
      <c r="C26" s="23">
        <v>19</v>
      </c>
      <c r="D26" s="23">
        <f t="shared" si="3"/>
        <v>1</v>
      </c>
    </row>
    <row r="27" spans="1:8" x14ac:dyDescent="0.3">
      <c r="A27" s="23">
        <v>1</v>
      </c>
      <c r="B27" s="23">
        <v>17</v>
      </c>
      <c r="C27" s="23">
        <v>18</v>
      </c>
      <c r="D27" s="23">
        <f t="shared" si="3"/>
        <v>1</v>
      </c>
    </row>
    <row r="28" spans="1:8" x14ac:dyDescent="0.3">
      <c r="A28" s="23">
        <v>1</v>
      </c>
      <c r="B28" s="23">
        <v>17.5</v>
      </c>
      <c r="C28" s="23">
        <v>19</v>
      </c>
      <c r="D28" s="23">
        <f t="shared" si="3"/>
        <v>1.5</v>
      </c>
    </row>
    <row r="29" spans="1:8" x14ac:dyDescent="0.3">
      <c r="A29" s="23">
        <v>1</v>
      </c>
      <c r="B29" s="23">
        <v>17</v>
      </c>
      <c r="C29" s="23">
        <v>18</v>
      </c>
      <c r="D29" s="23">
        <f t="shared" si="3"/>
        <v>1</v>
      </c>
    </row>
    <row r="30" spans="1:8" x14ac:dyDescent="0.3">
      <c r="A30" s="23">
        <v>1</v>
      </c>
      <c r="B30" s="23">
        <v>18</v>
      </c>
      <c r="C30" s="23">
        <v>18</v>
      </c>
      <c r="D30" s="23">
        <f t="shared" si="3"/>
        <v>0</v>
      </c>
    </row>
    <row r="31" spans="1:8" x14ac:dyDescent="0.3">
      <c r="A31" s="23">
        <v>1</v>
      </c>
      <c r="B31" s="23">
        <v>21.5</v>
      </c>
      <c r="C31" s="23">
        <v>22</v>
      </c>
      <c r="D31" s="23">
        <f t="shared" si="3"/>
        <v>0.5</v>
      </c>
    </row>
    <row r="32" spans="1:8" x14ac:dyDescent="0.3">
      <c r="A32" s="23">
        <v>1</v>
      </c>
      <c r="B32" s="23">
        <v>20.5</v>
      </c>
      <c r="C32" s="23">
        <v>21</v>
      </c>
      <c r="D32" s="23">
        <f t="shared" si="3"/>
        <v>0.5</v>
      </c>
    </row>
    <row r="33" spans="1:6" x14ac:dyDescent="0.3">
      <c r="A33" s="23">
        <v>1</v>
      </c>
      <c r="B33" s="23">
        <v>21</v>
      </c>
      <c r="C33" s="23">
        <v>22</v>
      </c>
      <c r="D33" s="23">
        <f t="shared" si="3"/>
        <v>1</v>
      </c>
    </row>
    <row r="34" spans="1:6" x14ac:dyDescent="0.3">
      <c r="A34" s="23">
        <v>1</v>
      </c>
      <c r="B34" s="23">
        <v>21.5</v>
      </c>
      <c r="C34" s="23">
        <v>22</v>
      </c>
      <c r="D34" s="23">
        <f t="shared" si="3"/>
        <v>0.5</v>
      </c>
    </row>
    <row r="35" spans="1:6" x14ac:dyDescent="0.3">
      <c r="A35" s="24" t="s">
        <v>89</v>
      </c>
      <c r="B35" s="24">
        <f>AVERAGE(B20:B34)</f>
        <v>19.166666666666668</v>
      </c>
      <c r="C35" s="24">
        <f t="shared" ref="C35" si="4">AVERAGE(C20:C34)</f>
        <v>19.866666666666667</v>
      </c>
      <c r="D35" s="24">
        <f t="shared" ref="D35" si="5">AVERAGE(D20:D34)</f>
        <v>0.7</v>
      </c>
      <c r="E35" s="50" t="s">
        <v>91</v>
      </c>
      <c r="F35" s="50">
        <f>(C35-B35)/B36</f>
        <v>0.45709299945665743</v>
      </c>
    </row>
    <row r="36" spans="1:6" x14ac:dyDescent="0.3">
      <c r="A36" s="24" t="s">
        <v>90</v>
      </c>
      <c r="B36" s="24">
        <f>_xlfn.STDEV.S(B20:B34)</f>
        <v>1.531417021989143</v>
      </c>
      <c r="C36" s="24">
        <f t="shared" ref="C36:D36" si="6">_xlfn.STDEV.S(C20:C34)</f>
        <v>1.505545305418162</v>
      </c>
      <c r="D36" s="24">
        <f t="shared" si="6"/>
        <v>0.5277986629117476</v>
      </c>
      <c r="E36" s="51"/>
      <c r="F36" s="51"/>
    </row>
    <row r="38" spans="1:6" x14ac:dyDescent="0.3">
      <c r="A38" s="49" t="s">
        <v>94</v>
      </c>
      <c r="B38" s="49"/>
    </row>
    <row r="39" spans="1:6" x14ac:dyDescent="0.3">
      <c r="A39" s="49" t="s">
        <v>79</v>
      </c>
      <c r="B39" s="49"/>
    </row>
    <row r="40" spans="1:6" x14ac:dyDescent="0.3">
      <c r="A40" s="48" t="s">
        <v>82</v>
      </c>
      <c r="B40" s="48"/>
    </row>
    <row r="41" spans="1:6" x14ac:dyDescent="0.3">
      <c r="A41" s="48" t="s">
        <v>92</v>
      </c>
      <c r="B41" s="48"/>
    </row>
    <row r="42" spans="1:6" x14ac:dyDescent="0.3">
      <c r="A42" s="49" t="s">
        <v>80</v>
      </c>
      <c r="B42" s="49"/>
    </row>
    <row r="43" spans="1:6" x14ac:dyDescent="0.3">
      <c r="A43" s="48" t="s">
        <v>83</v>
      </c>
      <c r="B43" s="48"/>
    </row>
    <row r="44" spans="1:6" x14ac:dyDescent="0.3">
      <c r="A44" s="48" t="s">
        <v>84</v>
      </c>
      <c r="B44" s="48"/>
    </row>
  </sheetData>
  <mergeCells count="12">
    <mergeCell ref="A43:B43"/>
    <mergeCell ref="A44:B44"/>
    <mergeCell ref="A38:B38"/>
    <mergeCell ref="A39:B39"/>
    <mergeCell ref="A40:B40"/>
    <mergeCell ref="A41:B41"/>
    <mergeCell ref="A42:B42"/>
    <mergeCell ref="E18:E19"/>
    <mergeCell ref="F18:F19"/>
    <mergeCell ref="E35:E36"/>
    <mergeCell ref="F35:F36"/>
    <mergeCell ref="A1:F1"/>
  </mergeCells>
  <pageMargins left="0.511811024" right="0.511811024" top="0.78740157499999996" bottom="0.78740157499999996" header="0.31496062000000002" footer="0.31496062000000002"/>
  <pageSetup orientation="portrait" horizontalDpi="300" verticalDpi="0" r:id="rId1"/>
  <headerFooter>
    <oddFooter>&amp;L_x000D_&amp;1#&amp;"Rockwell"&amp;9&amp;K0078D7 Information Classification: General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Supplementary material 1</vt:lpstr>
      <vt:lpstr>Supplementary material 2 </vt:lpstr>
      <vt:lpstr>Supplementary Table 1</vt:lpstr>
      <vt:lpstr>Supplementary table 2</vt:lpstr>
      <vt:lpstr>'Supplementary material 1'!Print_Area</vt:lpstr>
      <vt:lpstr>'Supplementary material 2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Dahan Cunha Nascimento</dc:creator>
  <cp:lastModifiedBy>Shaw, Grace</cp:lastModifiedBy>
  <dcterms:created xsi:type="dcterms:W3CDTF">2021-10-05T21:22:51Z</dcterms:created>
  <dcterms:modified xsi:type="dcterms:W3CDTF">2024-01-23T01:21:57Z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bab825-a111-45e4-86a1-18cee0005896_Enabled">
    <vt:lpwstr>true</vt:lpwstr>
  </property>
  <property fmtid="{D5CDD505-2E9C-101B-9397-08002B2CF9AE}" pid="3" name="MSIP_Label_2bbab825-a111-45e4-86a1-18cee0005896_SetDate">
    <vt:lpwstr>2024-01-23T01:21:57Z</vt:lpwstr>
  </property>
  <property fmtid="{D5CDD505-2E9C-101B-9397-08002B2CF9AE}" pid="4" name="MSIP_Label_2bbab825-a111-45e4-86a1-18cee0005896_Method">
    <vt:lpwstr>Standard</vt:lpwstr>
  </property>
  <property fmtid="{D5CDD505-2E9C-101B-9397-08002B2CF9AE}" pid="5" name="MSIP_Label_2bbab825-a111-45e4-86a1-18cee0005896_Name">
    <vt:lpwstr>2bbab825-a111-45e4-86a1-18cee0005896</vt:lpwstr>
  </property>
  <property fmtid="{D5CDD505-2E9C-101B-9397-08002B2CF9AE}" pid="6" name="MSIP_Label_2bbab825-a111-45e4-86a1-18cee0005896_SiteId">
    <vt:lpwstr>2567d566-604c-408a-8a60-55d0dc9d9d6b</vt:lpwstr>
  </property>
  <property fmtid="{D5CDD505-2E9C-101B-9397-08002B2CF9AE}" pid="7" name="MSIP_Label_2bbab825-a111-45e4-86a1-18cee0005896_ActionId">
    <vt:lpwstr>4b0227f6-612a-4177-897f-8cd07fd71824</vt:lpwstr>
  </property>
  <property fmtid="{D5CDD505-2E9C-101B-9397-08002B2CF9AE}" pid="8" name="MSIP_Label_2bbab825-a111-45e4-86a1-18cee0005896_ContentBits">
    <vt:lpwstr>2</vt:lpwstr>
  </property>
</Properties>
</file>