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Papers\Bluth 296730\RMC\"/>
    </mc:Choice>
  </mc:AlternateContent>
  <xr:revisionPtr revIDLastSave="0" documentId="13_ncr:1_{99C08F62-AEC9-46D4-8CBD-6C9A47E346DD}" xr6:coauthVersionLast="46" xr6:coauthVersionMax="46" xr10:uidLastSave="{00000000-0000-0000-0000-000000000000}"/>
  <bookViews>
    <workbookView xWindow="19080" yWindow="-120" windowWidth="25440" windowHeight="15390" xr2:uid="{00000000-000D-0000-FFFF-FFFF00000000}"/>
  </bookViews>
  <sheets>
    <sheet name="Conversion" sheetId="3" r:id="rId1"/>
    <sheet name="Model" sheetId="4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C22" i="3"/>
  <c r="D22" i="3"/>
  <c r="B21" i="3"/>
  <c r="C21" i="3"/>
  <c r="D21" i="3"/>
  <c r="B20" i="3"/>
  <c r="C20" i="3"/>
  <c r="D20" i="3"/>
  <c r="B5" i="3"/>
  <c r="C5" i="3"/>
  <c r="D5" i="3"/>
  <c r="B6" i="3"/>
  <c r="C6" i="3"/>
  <c r="D6" i="3"/>
  <c r="B7" i="3"/>
  <c r="C7" i="3"/>
  <c r="D7" i="3"/>
  <c r="B8" i="3"/>
  <c r="C8" i="3"/>
  <c r="D8" i="3"/>
  <c r="B9" i="3"/>
  <c r="C9" i="3"/>
  <c r="D9" i="3"/>
  <c r="B10" i="3"/>
  <c r="C10" i="3"/>
  <c r="D10" i="3"/>
  <c r="B11" i="3"/>
  <c r="C11" i="3"/>
  <c r="D11" i="3"/>
  <c r="B12" i="3"/>
  <c r="C12" i="3"/>
  <c r="D12" i="3"/>
  <c r="B13" i="3"/>
  <c r="C13" i="3"/>
  <c r="D13" i="3"/>
  <c r="B14" i="3"/>
  <c r="C14" i="3"/>
  <c r="D14" i="3"/>
  <c r="B15" i="3"/>
  <c r="C15" i="3"/>
  <c r="D15" i="3"/>
  <c r="B16" i="3"/>
  <c r="C16" i="3"/>
  <c r="D16" i="3"/>
  <c r="B17" i="3"/>
  <c r="C17" i="3"/>
  <c r="D17" i="3"/>
  <c r="B18" i="3"/>
  <c r="C18" i="3"/>
  <c r="D18" i="3"/>
  <c r="B19" i="3"/>
  <c r="C19" i="3"/>
  <c r="D19" i="3"/>
  <c r="D4" i="3"/>
  <c r="C4" i="3"/>
  <c r="B4" i="3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K2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2" i="2"/>
</calcChain>
</file>

<file path=xl/sharedStrings.xml><?xml version="1.0" encoding="utf-8"?>
<sst xmlns="http://schemas.openxmlformats.org/spreadsheetml/2006/main" count="31" uniqueCount="22">
  <si>
    <t>b0</t>
  </si>
  <si>
    <t>b1</t>
  </si>
  <si>
    <t>x</t>
  </si>
  <si>
    <t>exp</t>
  </si>
  <si>
    <t>BC Intensity</t>
  </si>
  <si>
    <t>Expected Titer Concentration</t>
  </si>
  <si>
    <t>Lower 95%</t>
  </si>
  <si>
    <t>Upper 95%</t>
  </si>
  <si>
    <t>Parameter Estimates</t>
  </si>
  <si>
    <t>Variable</t>
  </si>
  <si>
    <t>DF</t>
  </si>
  <si>
    <t>Parameter</t>
  </si>
  <si>
    <t>Estimate</t>
  </si>
  <si>
    <t>Standard</t>
  </si>
  <si>
    <t>Error</t>
  </si>
  <si>
    <t>t Value</t>
  </si>
  <si>
    <t>Pr &gt; |t|</t>
  </si>
  <si>
    <t>95% Confidence Limits</t>
  </si>
  <si>
    <t>Intercept</t>
  </si>
  <si>
    <t>&lt;.0001</t>
  </si>
  <si>
    <t>root_intensity</t>
  </si>
  <si>
    <r>
      <t>Supplemental Table</t>
    </r>
    <r>
      <rPr>
        <sz val="11"/>
        <color theme="1"/>
        <rFont val="Arial"/>
        <family val="2"/>
      </rPr>
      <t>: Conversion of CLIA intensity to expected titer concentrations.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</si>
</sst>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2" borderId="0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3" borderId="0" xfId="0" applyFont="1" applyFill="1" applyBorder="1" applyAlignment="1">
      <alignment horizontal="center" vertical="top" wrapText="1"/>
    </xf>
    <xf numFmtId="0" fontId="1" fillId="3" borderId="0" xfId="0" applyFont="1" applyFill="1" applyBorder="1" applyAlignment="1">
      <alignment vertical="top" wrapText="1"/>
    </xf>
    <xf numFmtId="0" fontId="1" fillId="3" borderId="5" xfId="0" applyFont="1" applyFill="1" applyBorder="1" applyAlignment="1">
      <alignment vertical="top" wrapText="1"/>
    </xf>
    <xf numFmtId="0" fontId="2" fillId="3" borderId="7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0" fontId="2" fillId="3" borderId="4" xfId="0" applyFont="1" applyFill="1" applyBorder="1" applyAlignment="1">
      <alignment horizontal="left" vertical="top" wrapText="1"/>
    </xf>
    <xf numFmtId="0" fontId="2" fillId="3" borderId="6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"/>
  <sheetViews>
    <sheetView tabSelected="1" workbookViewId="0">
      <selection activeCell="G15" sqref="G15"/>
    </sheetView>
  </sheetViews>
  <sheetFormatPr defaultRowHeight="15" x14ac:dyDescent="0.25"/>
  <cols>
    <col min="1" max="1" width="10.5703125" bestFit="1" customWidth="1"/>
    <col min="2" max="2" width="25.28515625" bestFit="1" customWidth="1"/>
    <col min="3" max="3" width="9.85546875" bestFit="1" customWidth="1"/>
  </cols>
  <sheetData>
    <row r="1" spans="1:4" x14ac:dyDescent="0.25">
      <c r="A1" s="22" t="s">
        <v>21</v>
      </c>
    </row>
    <row r="2" spans="1:4" x14ac:dyDescent="0.25">
      <c r="A2" s="22"/>
    </row>
    <row r="3" spans="1:4" x14ac:dyDescent="0.25">
      <c r="A3" t="s">
        <v>4</v>
      </c>
      <c r="B3" t="s">
        <v>5</v>
      </c>
      <c r="C3" t="s">
        <v>6</v>
      </c>
      <c r="D3" t="s">
        <v>7</v>
      </c>
    </row>
    <row r="4" spans="1:4" x14ac:dyDescent="0.25">
      <c r="A4">
        <v>0</v>
      </c>
      <c r="B4" s="2">
        <f>EXP(4.89496+(0.70612*SQRT(A4)))</f>
        <v>133.61466192117678</v>
      </c>
      <c r="C4" s="2">
        <f>EXP(4.64593+(0.63056*SQRT(A4)))</f>
        <v>104.1601897317522</v>
      </c>
      <c r="D4" s="2">
        <f>EXP(5.14399+(0.78168*SQRT(A4)))</f>
        <v>171.39828495212583</v>
      </c>
    </row>
    <row r="5" spans="1:4" x14ac:dyDescent="0.25">
      <c r="A5">
        <v>1</v>
      </c>
      <c r="B5" s="2">
        <f t="shared" ref="B5:B22" si="0">EXP(4.89496+(0.70612*SQRT(A5)))</f>
        <v>270.71862571564571</v>
      </c>
      <c r="C5" s="2">
        <f t="shared" ref="C5:C22" si="1">EXP(4.64593+(0.63056*SQRT(A5)))</f>
        <v>195.68182532351676</v>
      </c>
      <c r="D5" s="2">
        <f t="shared" ref="D5:D22" si="2">EXP(5.14399+(0.78168*SQRT(A5)))</f>
        <v>374.5292859375225</v>
      </c>
    </row>
    <row r="6" spans="1:4" x14ac:dyDescent="0.25">
      <c r="A6">
        <v>2</v>
      </c>
      <c r="B6" s="2">
        <f t="shared" si="0"/>
        <v>362.69580517172</v>
      </c>
      <c r="C6" s="2">
        <f t="shared" si="1"/>
        <v>254.08694304205508</v>
      </c>
      <c r="D6" s="2">
        <f t="shared" si="2"/>
        <v>517.72926823472778</v>
      </c>
    </row>
    <row r="7" spans="1:4" x14ac:dyDescent="0.25">
      <c r="A7">
        <v>3</v>
      </c>
      <c r="B7" s="2">
        <f t="shared" si="0"/>
        <v>453.95392960012441</v>
      </c>
      <c r="C7" s="2">
        <f t="shared" si="1"/>
        <v>310.4714526529246</v>
      </c>
      <c r="D7" s="2">
        <f t="shared" si="2"/>
        <v>663.74595293231107</v>
      </c>
    </row>
    <row r="8" spans="1:4" x14ac:dyDescent="0.25">
      <c r="A8">
        <v>4</v>
      </c>
      <c r="B8" s="2">
        <f t="shared" si="0"/>
        <v>548.50697712054159</v>
      </c>
      <c r="C8" s="2">
        <f t="shared" si="1"/>
        <v>367.62007500712707</v>
      </c>
      <c r="D8" s="2">
        <f t="shared" si="2"/>
        <v>818.39900594134178</v>
      </c>
    </row>
    <row r="9" spans="1:4" x14ac:dyDescent="0.25">
      <c r="A9">
        <v>5</v>
      </c>
      <c r="B9" s="2">
        <f t="shared" si="0"/>
        <v>648.00105230093436</v>
      </c>
      <c r="C9" s="2">
        <f t="shared" si="1"/>
        <v>426.62483645990585</v>
      </c>
      <c r="D9" s="2">
        <f t="shared" si="2"/>
        <v>984.24969176069294</v>
      </c>
    </row>
    <row r="10" spans="1:4" x14ac:dyDescent="0.25">
      <c r="A10">
        <v>6</v>
      </c>
      <c r="B10" s="2">
        <f t="shared" si="0"/>
        <v>753.39804260614551</v>
      </c>
      <c r="C10" s="2">
        <f t="shared" si="1"/>
        <v>488.08045165273057</v>
      </c>
      <c r="D10" s="2">
        <f t="shared" si="2"/>
        <v>1162.9406764412358</v>
      </c>
    </row>
    <row r="11" spans="1:4" x14ac:dyDescent="0.25">
      <c r="A11">
        <v>7</v>
      </c>
      <c r="B11" s="2">
        <f t="shared" si="0"/>
        <v>865.38796062003246</v>
      </c>
      <c r="C11" s="2">
        <f t="shared" si="1"/>
        <v>552.37929929165045</v>
      </c>
      <c r="D11" s="2">
        <f t="shared" si="2"/>
        <v>1355.7646409748763</v>
      </c>
    </row>
    <row r="12" spans="1:4" x14ac:dyDescent="0.25">
      <c r="A12">
        <v>8</v>
      </c>
      <c r="B12" s="2">
        <f t="shared" si="0"/>
        <v>984.53452037147179</v>
      </c>
      <c r="C12" s="2">
        <f t="shared" si="1"/>
        <v>619.81621568394689</v>
      </c>
      <c r="D12" s="2">
        <f t="shared" si="2"/>
        <v>1563.8639281701983</v>
      </c>
    </row>
    <row r="13" spans="1:4" x14ac:dyDescent="0.25">
      <c r="A13">
        <v>9</v>
      </c>
      <c r="B13" s="2">
        <f t="shared" si="0"/>
        <v>1111.3380291237452</v>
      </c>
      <c r="C13" s="2">
        <f t="shared" si="1"/>
        <v>690.63398874583288</v>
      </c>
      <c r="D13" s="2">
        <f t="shared" si="2"/>
        <v>1788.3165831723647</v>
      </c>
    </row>
    <row r="14" spans="1:4" x14ac:dyDescent="0.25">
      <c r="A14">
        <v>10</v>
      </c>
      <c r="B14" s="2">
        <f t="shared" si="0"/>
        <v>1246.2664258353502</v>
      </c>
      <c r="C14" s="2">
        <f t="shared" si="1"/>
        <v>765.04587656600597</v>
      </c>
      <c r="D14" s="2">
        <f t="shared" si="2"/>
        <v>2030.178910493627</v>
      </c>
    </row>
    <row r="15" spans="1:4" x14ac:dyDescent="0.25">
      <c r="A15">
        <v>15</v>
      </c>
      <c r="B15" s="2">
        <f t="shared" si="0"/>
        <v>2058.537381081469</v>
      </c>
      <c r="C15" s="2">
        <f t="shared" si="1"/>
        <v>1197.6042463128545</v>
      </c>
      <c r="D15" s="2">
        <f t="shared" si="2"/>
        <v>3538.3776922604129</v>
      </c>
    </row>
    <row r="16" spans="1:4" x14ac:dyDescent="0.25">
      <c r="A16">
        <v>20</v>
      </c>
      <c r="B16" s="2">
        <f t="shared" si="0"/>
        <v>3142.659329040051</v>
      </c>
      <c r="C16" s="2">
        <f t="shared" si="1"/>
        <v>1747.3926607965652</v>
      </c>
      <c r="D16" s="2">
        <f t="shared" si="2"/>
        <v>5652.0253747089955</v>
      </c>
    </row>
    <row r="17" spans="1:4" x14ac:dyDescent="0.25">
      <c r="A17">
        <v>25</v>
      </c>
      <c r="B17" s="2">
        <f t="shared" si="0"/>
        <v>4562.1988945597423</v>
      </c>
      <c r="C17" s="2">
        <f t="shared" si="1"/>
        <v>2437.5043805034306</v>
      </c>
      <c r="D17" s="2">
        <f t="shared" si="2"/>
        <v>8538.9215789730497</v>
      </c>
    </row>
    <row r="18" spans="1:4" x14ac:dyDescent="0.25">
      <c r="A18">
        <v>30</v>
      </c>
      <c r="B18" s="2">
        <f t="shared" si="0"/>
        <v>6390.3129622838205</v>
      </c>
      <c r="C18" s="2">
        <f t="shared" si="1"/>
        <v>3293.3131009034878</v>
      </c>
      <c r="D18" s="2">
        <f t="shared" si="2"/>
        <v>12399.701608914611</v>
      </c>
    </row>
    <row r="19" spans="1:4" x14ac:dyDescent="0.25">
      <c r="A19">
        <v>35</v>
      </c>
      <c r="B19" s="2">
        <f t="shared" si="0"/>
        <v>8711.7002411757549</v>
      </c>
      <c r="C19" s="2">
        <f t="shared" si="1"/>
        <v>4343.2286019774156</v>
      </c>
      <c r="D19" s="2">
        <f t="shared" si="2"/>
        <v>17474.033270445008</v>
      </c>
    </row>
    <row r="20" spans="1:4" x14ac:dyDescent="0.25">
      <c r="A20">
        <v>50</v>
      </c>
      <c r="B20" s="2">
        <f t="shared" si="0"/>
        <v>19692.288734813537</v>
      </c>
      <c r="C20" s="2">
        <f t="shared" si="1"/>
        <v>8997.1444212980041</v>
      </c>
      <c r="D20" s="2">
        <f t="shared" si="2"/>
        <v>43101.034890281211</v>
      </c>
    </row>
    <row r="21" spans="1:4" x14ac:dyDescent="0.25">
      <c r="A21">
        <v>60</v>
      </c>
      <c r="B21" s="2">
        <f t="shared" si="0"/>
        <v>31714.903801572465</v>
      </c>
      <c r="C21" s="2">
        <f t="shared" si="1"/>
        <v>13769.713116693389</v>
      </c>
      <c r="D21" s="2">
        <f t="shared" si="2"/>
        <v>73046.919323511305</v>
      </c>
    </row>
    <row r="22" spans="1:4" x14ac:dyDescent="0.25">
      <c r="A22">
        <v>70</v>
      </c>
      <c r="B22" s="2">
        <f t="shared" si="0"/>
        <v>49157.454348861887</v>
      </c>
      <c r="C22" s="2">
        <f t="shared" si="1"/>
        <v>20365.009026396314</v>
      </c>
      <c r="D22" s="2">
        <f t="shared" si="2"/>
        <v>118657.2181199786</v>
      </c>
    </row>
  </sheetData>
  <pageMargins left="0.7" right="0.7" top="0.75" bottom="0.75" header="0.3" footer="0.3"/>
  <pageSetup paperSize="9" orientation="portrait" r:id="rId1"/>
  <ignoredErrors>
    <ignoredError sqref="C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"/>
  <sheetViews>
    <sheetView workbookViewId="0">
      <selection activeCell="C15" sqref="C15"/>
    </sheetView>
  </sheetViews>
  <sheetFormatPr defaultRowHeight="15" x14ac:dyDescent="0.25"/>
  <cols>
    <col min="1" max="1" width="17.42578125" customWidth="1"/>
    <col min="3" max="3" width="10.5703125" customWidth="1"/>
    <col min="4" max="4" width="10.28515625" customWidth="1"/>
    <col min="5" max="5" width="14.42578125" customWidth="1"/>
    <col min="8" max="8" width="11.140625" customWidth="1"/>
  </cols>
  <sheetData>
    <row r="1" spans="1:8" x14ac:dyDescent="0.25">
      <c r="A1" s="13" t="s">
        <v>8</v>
      </c>
      <c r="B1" s="14"/>
      <c r="C1" s="14"/>
      <c r="D1" s="14"/>
      <c r="E1" s="14"/>
      <c r="F1" s="14"/>
      <c r="G1" s="14"/>
      <c r="H1" s="15"/>
    </row>
    <row r="2" spans="1:8" ht="30" x14ac:dyDescent="0.25">
      <c r="A2" s="16" t="s">
        <v>9</v>
      </c>
      <c r="B2" s="18" t="s">
        <v>10</v>
      </c>
      <c r="C2" s="3" t="s">
        <v>11</v>
      </c>
      <c r="D2" s="3" t="s">
        <v>13</v>
      </c>
      <c r="E2" s="18" t="s">
        <v>15</v>
      </c>
      <c r="F2" s="18" t="s">
        <v>16</v>
      </c>
      <c r="G2" s="18" t="s">
        <v>17</v>
      </c>
      <c r="H2" s="20"/>
    </row>
    <row r="3" spans="1:8" ht="15.75" thickBot="1" x14ac:dyDescent="0.3">
      <c r="A3" s="17"/>
      <c r="B3" s="19"/>
      <c r="C3" s="4" t="s">
        <v>12</v>
      </c>
      <c r="D3" s="4" t="s">
        <v>14</v>
      </c>
      <c r="E3" s="19"/>
      <c r="F3" s="19"/>
      <c r="G3" s="19"/>
      <c r="H3" s="21"/>
    </row>
    <row r="4" spans="1:8" x14ac:dyDescent="0.25">
      <c r="A4" s="11" t="s">
        <v>18</v>
      </c>
      <c r="B4" s="5">
        <v>1</v>
      </c>
      <c r="C4" s="6">
        <v>4.8949600000000002</v>
      </c>
      <c r="D4" s="6">
        <v>0.12611</v>
      </c>
      <c r="E4" s="6">
        <v>38.82</v>
      </c>
      <c r="F4" s="6" t="s">
        <v>19</v>
      </c>
      <c r="G4" s="6">
        <v>4.6459299999999999</v>
      </c>
      <c r="H4" s="7">
        <v>5.1439899999999996</v>
      </c>
    </row>
    <row r="5" spans="1:8" ht="15.75" thickBot="1" x14ac:dyDescent="0.3">
      <c r="A5" s="12" t="s">
        <v>20</v>
      </c>
      <c r="B5" s="8">
        <v>1</v>
      </c>
      <c r="C5" s="9">
        <v>0.70611999999999997</v>
      </c>
      <c r="D5" s="9">
        <v>3.8260000000000002E-2</v>
      </c>
      <c r="E5" s="9">
        <v>18.45</v>
      </c>
      <c r="F5" s="9" t="s">
        <v>19</v>
      </c>
      <c r="G5" s="9">
        <v>0.63056000000000001</v>
      </c>
      <c r="H5" s="10">
        <v>0.78168000000000004</v>
      </c>
    </row>
  </sheetData>
  <mergeCells count="6">
    <mergeCell ref="A1:H1"/>
    <mergeCell ref="A2:A3"/>
    <mergeCell ref="B2:B3"/>
    <mergeCell ref="E2:E3"/>
    <mergeCell ref="F2:F3"/>
    <mergeCell ref="G2:H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6"/>
  <sheetViews>
    <sheetView workbookViewId="0">
      <selection activeCell="N2" sqref="N2"/>
    </sheetView>
  </sheetViews>
  <sheetFormatPr defaultRowHeight="15" x14ac:dyDescent="0.25"/>
  <cols>
    <col min="4" max="4" width="15.5703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H1" t="s">
        <v>0</v>
      </c>
      <c r="I1" t="s">
        <v>1</v>
      </c>
      <c r="J1" t="s">
        <v>2</v>
      </c>
      <c r="K1" t="s">
        <v>3</v>
      </c>
      <c r="M1" t="s">
        <v>0</v>
      </c>
      <c r="N1" t="s">
        <v>1</v>
      </c>
      <c r="O1" t="s">
        <v>2</v>
      </c>
      <c r="P1" t="s">
        <v>3</v>
      </c>
    </row>
    <row r="2" spans="1:16" x14ac:dyDescent="0.25">
      <c r="A2">
        <v>4.8949600000000002</v>
      </c>
      <c r="B2">
        <v>0.70611999999999997</v>
      </c>
      <c r="C2">
        <v>0</v>
      </c>
      <c r="D2">
        <f>EXP(A2+(B2*SQRT(C2)))</f>
        <v>133.61466192117678</v>
      </c>
      <c r="H2" s="1">
        <v>4.6459299999999999</v>
      </c>
      <c r="I2" s="1">
        <v>0.63056000000000001</v>
      </c>
      <c r="J2">
        <v>0</v>
      </c>
      <c r="K2">
        <f>EXP(H2+(I2*SQRT(J2)))</f>
        <v>104.1601897317522</v>
      </c>
      <c r="M2" s="1">
        <v>5.1439899999999996</v>
      </c>
      <c r="N2" s="1">
        <v>0.78168000000000004</v>
      </c>
      <c r="O2">
        <v>0</v>
      </c>
      <c r="P2">
        <f>EXP(M2+(N2*SQRT(O2)))</f>
        <v>171.39828495212583</v>
      </c>
    </row>
    <row r="3" spans="1:16" x14ac:dyDescent="0.25">
      <c r="A3">
        <v>4.8949600000000002</v>
      </c>
      <c r="B3">
        <v>0.70611999999999997</v>
      </c>
      <c r="C3">
        <v>1</v>
      </c>
      <c r="D3">
        <f t="shared" ref="D3:D16" si="0">EXP(A3+(B3*SQRT(C3)))</f>
        <v>270.71862571564571</v>
      </c>
      <c r="H3" s="1">
        <v>4.6459299999999999</v>
      </c>
      <c r="I3" s="1">
        <v>0.63056000000000001</v>
      </c>
      <c r="J3">
        <v>1</v>
      </c>
      <c r="K3">
        <f t="shared" ref="K3:K16" si="1">EXP(H3+(I3*SQRT(J3)))</f>
        <v>195.68182532351676</v>
      </c>
      <c r="M3" s="1">
        <v>5.1439899999999996</v>
      </c>
      <c r="N3" s="1">
        <v>0.78168000000000004</v>
      </c>
      <c r="O3">
        <v>1</v>
      </c>
      <c r="P3">
        <f t="shared" ref="P3:P16" si="2">EXP(M3+(N3*SQRT(O3)))</f>
        <v>374.5292859375225</v>
      </c>
    </row>
    <row r="4" spans="1:16" x14ac:dyDescent="0.25">
      <c r="A4">
        <v>4.8949600000000002</v>
      </c>
      <c r="B4">
        <v>0.70611999999999997</v>
      </c>
      <c r="C4">
        <v>2</v>
      </c>
      <c r="D4">
        <f t="shared" si="0"/>
        <v>362.69580517172</v>
      </c>
      <c r="H4" s="1">
        <v>4.6459299999999999</v>
      </c>
      <c r="I4" s="1">
        <v>0.63056000000000001</v>
      </c>
      <c r="J4">
        <v>2</v>
      </c>
      <c r="K4">
        <f t="shared" si="1"/>
        <v>254.08694304205508</v>
      </c>
      <c r="M4" s="1">
        <v>5.1439899999999996</v>
      </c>
      <c r="N4" s="1">
        <v>0.78168000000000004</v>
      </c>
      <c r="O4">
        <v>2</v>
      </c>
      <c r="P4">
        <f t="shared" si="2"/>
        <v>517.72926823472778</v>
      </c>
    </row>
    <row r="5" spans="1:16" x14ac:dyDescent="0.25">
      <c r="A5">
        <v>4.8949600000000002</v>
      </c>
      <c r="B5">
        <v>0.70611999999999997</v>
      </c>
      <c r="C5">
        <v>3</v>
      </c>
      <c r="D5">
        <f t="shared" si="0"/>
        <v>453.95392960012441</v>
      </c>
      <c r="H5" s="1">
        <v>4.6459299999999999</v>
      </c>
      <c r="I5" s="1">
        <v>0.63056000000000001</v>
      </c>
      <c r="J5">
        <v>3</v>
      </c>
      <c r="K5">
        <f t="shared" si="1"/>
        <v>310.4714526529246</v>
      </c>
      <c r="M5" s="1">
        <v>5.1439899999999996</v>
      </c>
      <c r="N5" s="1">
        <v>0.78168000000000004</v>
      </c>
      <c r="O5">
        <v>3</v>
      </c>
      <c r="P5">
        <f t="shared" si="2"/>
        <v>663.74595293231107</v>
      </c>
    </row>
    <row r="6" spans="1:16" x14ac:dyDescent="0.25">
      <c r="A6">
        <v>4.8949600000000002</v>
      </c>
      <c r="B6">
        <v>0.70611999999999997</v>
      </c>
      <c r="C6">
        <v>4</v>
      </c>
      <c r="D6">
        <f t="shared" si="0"/>
        <v>548.50697712054159</v>
      </c>
      <c r="H6" s="1">
        <v>4.6459299999999999</v>
      </c>
      <c r="I6" s="1">
        <v>0.63056000000000001</v>
      </c>
      <c r="J6">
        <v>4</v>
      </c>
      <c r="K6">
        <f t="shared" si="1"/>
        <v>367.62007500712707</v>
      </c>
      <c r="M6" s="1">
        <v>5.1439899999999996</v>
      </c>
      <c r="N6" s="1">
        <v>0.78168000000000004</v>
      </c>
      <c r="O6">
        <v>4</v>
      </c>
      <c r="P6">
        <f t="shared" si="2"/>
        <v>818.39900594134178</v>
      </c>
    </row>
    <row r="7" spans="1:16" x14ac:dyDescent="0.25">
      <c r="A7">
        <v>4.8949600000000002</v>
      </c>
      <c r="B7">
        <v>0.70611999999999997</v>
      </c>
      <c r="C7">
        <v>5</v>
      </c>
      <c r="D7">
        <f t="shared" si="0"/>
        <v>648.00105230093436</v>
      </c>
      <c r="H7" s="1">
        <v>4.6459299999999999</v>
      </c>
      <c r="I7" s="1">
        <v>0.63056000000000001</v>
      </c>
      <c r="J7">
        <v>5</v>
      </c>
      <c r="K7">
        <f t="shared" si="1"/>
        <v>426.62483645990585</v>
      </c>
      <c r="M7" s="1">
        <v>5.1439899999999996</v>
      </c>
      <c r="N7" s="1">
        <v>0.78168000000000004</v>
      </c>
      <c r="O7">
        <v>5</v>
      </c>
      <c r="P7">
        <f t="shared" si="2"/>
        <v>984.24969176069294</v>
      </c>
    </row>
    <row r="8" spans="1:16" x14ac:dyDescent="0.25">
      <c r="A8">
        <v>4.8949600000000002</v>
      </c>
      <c r="B8">
        <v>0.70611999999999997</v>
      </c>
      <c r="C8">
        <v>6</v>
      </c>
      <c r="D8">
        <f t="shared" si="0"/>
        <v>753.39804260614551</v>
      </c>
      <c r="H8" s="1">
        <v>4.6459299999999999</v>
      </c>
      <c r="I8" s="1">
        <v>0.63056000000000001</v>
      </c>
      <c r="J8">
        <v>6</v>
      </c>
      <c r="K8">
        <f t="shared" si="1"/>
        <v>488.08045165273057</v>
      </c>
      <c r="M8" s="1">
        <v>5.1439899999999996</v>
      </c>
      <c r="N8" s="1">
        <v>0.78168000000000004</v>
      </c>
      <c r="O8">
        <v>6</v>
      </c>
      <c r="P8">
        <f t="shared" si="2"/>
        <v>1162.9406764412358</v>
      </c>
    </row>
    <row r="9" spans="1:16" x14ac:dyDescent="0.25">
      <c r="A9">
        <v>4.8949600000000002</v>
      </c>
      <c r="B9">
        <v>0.70611999999999997</v>
      </c>
      <c r="C9">
        <v>7</v>
      </c>
      <c r="D9">
        <f t="shared" si="0"/>
        <v>865.38796062003246</v>
      </c>
      <c r="H9" s="1">
        <v>4.6459299999999999</v>
      </c>
      <c r="I9" s="1">
        <v>0.63056000000000001</v>
      </c>
      <c r="J9">
        <v>7</v>
      </c>
      <c r="K9">
        <f t="shared" si="1"/>
        <v>552.37929929165045</v>
      </c>
      <c r="M9" s="1">
        <v>5.1439899999999996</v>
      </c>
      <c r="N9" s="1">
        <v>0.78168000000000004</v>
      </c>
      <c r="O9">
        <v>7</v>
      </c>
      <c r="P9">
        <f t="shared" si="2"/>
        <v>1355.7646409748763</v>
      </c>
    </row>
    <row r="10" spans="1:16" x14ac:dyDescent="0.25">
      <c r="A10">
        <v>4.8949600000000002</v>
      </c>
      <c r="B10">
        <v>0.70611999999999997</v>
      </c>
      <c r="C10">
        <v>8</v>
      </c>
      <c r="D10">
        <f t="shared" si="0"/>
        <v>984.53452037147179</v>
      </c>
      <c r="H10" s="1">
        <v>4.6459299999999999</v>
      </c>
      <c r="I10" s="1">
        <v>0.63056000000000001</v>
      </c>
      <c r="J10">
        <v>8</v>
      </c>
      <c r="K10">
        <f t="shared" si="1"/>
        <v>619.81621568394689</v>
      </c>
      <c r="M10" s="1">
        <v>5.1439899999999996</v>
      </c>
      <c r="N10" s="1">
        <v>0.78168000000000004</v>
      </c>
      <c r="O10">
        <v>8</v>
      </c>
      <c r="P10">
        <f t="shared" si="2"/>
        <v>1563.8639281701983</v>
      </c>
    </row>
    <row r="11" spans="1:16" x14ac:dyDescent="0.25">
      <c r="A11">
        <v>4.8949600000000002</v>
      </c>
      <c r="B11">
        <v>0.70611999999999997</v>
      </c>
      <c r="C11">
        <v>9</v>
      </c>
      <c r="D11">
        <f t="shared" si="0"/>
        <v>1111.3380291237452</v>
      </c>
      <c r="H11" s="1">
        <v>4.6459299999999999</v>
      </c>
      <c r="I11" s="1">
        <v>0.63056000000000001</v>
      </c>
      <c r="J11">
        <v>9</v>
      </c>
      <c r="K11">
        <f t="shared" si="1"/>
        <v>690.63398874583288</v>
      </c>
      <c r="M11" s="1">
        <v>5.1439899999999996</v>
      </c>
      <c r="N11" s="1">
        <v>0.78168000000000004</v>
      </c>
      <c r="O11">
        <v>9</v>
      </c>
      <c r="P11">
        <f t="shared" si="2"/>
        <v>1788.3165831723647</v>
      </c>
    </row>
    <row r="12" spans="1:16" x14ac:dyDescent="0.25">
      <c r="A12">
        <v>4.8949600000000002</v>
      </c>
      <c r="B12">
        <v>0.70611999999999997</v>
      </c>
      <c r="C12">
        <v>10</v>
      </c>
      <c r="D12">
        <f t="shared" si="0"/>
        <v>1246.2664258353502</v>
      </c>
      <c r="H12" s="1">
        <v>4.6459299999999999</v>
      </c>
      <c r="I12" s="1">
        <v>0.63056000000000001</v>
      </c>
      <c r="J12">
        <v>10</v>
      </c>
      <c r="K12">
        <f t="shared" si="1"/>
        <v>765.04587656600597</v>
      </c>
      <c r="M12" s="1">
        <v>5.1439899999999996</v>
      </c>
      <c r="N12" s="1">
        <v>0.78168000000000004</v>
      </c>
      <c r="O12">
        <v>10</v>
      </c>
      <c r="P12">
        <f t="shared" si="2"/>
        <v>2030.178910493627</v>
      </c>
    </row>
    <row r="13" spans="1:16" x14ac:dyDescent="0.25">
      <c r="A13">
        <v>4.8949600000000002</v>
      </c>
      <c r="B13">
        <v>0.70611999999999997</v>
      </c>
      <c r="C13">
        <v>11</v>
      </c>
      <c r="D13">
        <f t="shared" si="0"/>
        <v>1389.7721571445686</v>
      </c>
      <c r="H13" s="1">
        <v>4.6459299999999999</v>
      </c>
      <c r="I13" s="1">
        <v>0.63056000000000001</v>
      </c>
      <c r="J13">
        <v>11</v>
      </c>
      <c r="K13">
        <f t="shared" si="1"/>
        <v>843.24785297417645</v>
      </c>
      <c r="M13" s="1">
        <v>5.1439899999999996</v>
      </c>
      <c r="N13" s="1">
        <v>0.78168000000000004</v>
      </c>
      <c r="O13">
        <v>11</v>
      </c>
      <c r="P13">
        <f t="shared" si="2"/>
        <v>2290.5088248513057</v>
      </c>
    </row>
    <row r="14" spans="1:16" x14ac:dyDescent="0.25">
      <c r="A14">
        <v>4.8949600000000002</v>
      </c>
      <c r="B14">
        <v>0.70611999999999997</v>
      </c>
      <c r="C14">
        <v>12</v>
      </c>
      <c r="D14">
        <f t="shared" si="0"/>
        <v>1542.302074011636</v>
      </c>
      <c r="H14" s="1">
        <v>4.6459299999999999</v>
      </c>
      <c r="I14" s="1">
        <v>0.63056000000000001</v>
      </c>
      <c r="J14">
        <v>12</v>
      </c>
      <c r="K14">
        <f t="shared" si="1"/>
        <v>925.42576161449688</v>
      </c>
      <c r="M14" s="1">
        <v>5.1439899999999996</v>
      </c>
      <c r="N14" s="1">
        <v>0.78168000000000004</v>
      </c>
      <c r="O14">
        <v>12</v>
      </c>
      <c r="P14">
        <f t="shared" si="2"/>
        <v>2570.3798037248557</v>
      </c>
    </row>
    <row r="15" spans="1:16" x14ac:dyDescent="0.25">
      <c r="A15">
        <v>4.8949600000000002</v>
      </c>
      <c r="B15">
        <v>0.70611999999999997</v>
      </c>
      <c r="C15">
        <v>13</v>
      </c>
      <c r="D15">
        <f t="shared" si="0"/>
        <v>1704.3036103919915</v>
      </c>
      <c r="H15" s="1">
        <v>4.6459299999999999</v>
      </c>
      <c r="I15" s="1">
        <v>0.63056000000000001</v>
      </c>
      <c r="J15">
        <v>13</v>
      </c>
      <c r="K15">
        <f t="shared" si="1"/>
        <v>1011.7597416823785</v>
      </c>
      <c r="M15" s="1">
        <v>5.1439899999999996</v>
      </c>
      <c r="N15" s="1">
        <v>0.78168000000000004</v>
      </c>
      <c r="O15">
        <v>13</v>
      </c>
      <c r="P15">
        <f t="shared" si="2"/>
        <v>2870.8898730890933</v>
      </c>
    </row>
    <row r="16" spans="1:16" x14ac:dyDescent="0.25">
      <c r="A16">
        <v>4.8949600000000002</v>
      </c>
      <c r="B16">
        <v>0.70611999999999997</v>
      </c>
      <c r="C16">
        <v>14</v>
      </c>
      <c r="D16">
        <f t="shared" si="0"/>
        <v>1876.2288566600287</v>
      </c>
      <c r="H16" s="1">
        <v>4.6459299999999999</v>
      </c>
      <c r="I16" s="1">
        <v>0.63056000000000001</v>
      </c>
      <c r="J16">
        <v>14</v>
      </c>
      <c r="K16">
        <f t="shared" si="1"/>
        <v>1102.4270990280345</v>
      </c>
      <c r="M16" s="1">
        <v>5.1439899999999996</v>
      </c>
      <c r="N16" s="1">
        <v>0.78168000000000004</v>
      </c>
      <c r="O16">
        <v>14</v>
      </c>
      <c r="P16">
        <f t="shared" si="2"/>
        <v>3193.1678073474827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Conversion</vt:lpstr>
      <vt:lpstr>Model</vt:lpstr>
      <vt:lpstr>Sheet2</vt:lpstr>
    </vt:vector>
  </TitlesOfParts>
  <Company>SUNYDMC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Silver</dc:creator>
  <cp:lastModifiedBy>Shani Lawrence</cp:lastModifiedBy>
  <dcterms:created xsi:type="dcterms:W3CDTF">2020-11-16T13:40:11Z</dcterms:created>
  <dcterms:modified xsi:type="dcterms:W3CDTF">2021-02-22T03:28:40Z</dcterms:modified>
</cp:coreProperties>
</file>