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informaplc-my.sharepoint.com/personal/tania_olliver_informa_com/Documents/Documents/"/>
    </mc:Choice>
  </mc:AlternateContent>
  <xr:revisionPtr revIDLastSave="0" documentId="8_{1D8C0DFE-3620-4B27-B178-602D80C4D39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81" i="1" l="1"/>
  <c r="V81" i="1" s="1"/>
  <c r="U82" i="1"/>
  <c r="V82" i="1" s="1"/>
  <c r="U83" i="1"/>
  <c r="V83" i="1" s="1"/>
  <c r="U84" i="1"/>
  <c r="V84" i="1" s="1"/>
  <c r="U85" i="1"/>
  <c r="V85" i="1" s="1"/>
  <c r="U86" i="1"/>
  <c r="V86" i="1" s="1"/>
  <c r="U87" i="1"/>
  <c r="V87" i="1" s="1"/>
  <c r="U88" i="1"/>
  <c r="V88" i="1" s="1"/>
  <c r="U89" i="1"/>
  <c r="V89" i="1" s="1"/>
  <c r="U90" i="1"/>
  <c r="V90" i="1" s="1"/>
  <c r="U91" i="1"/>
  <c r="V91" i="1" s="1"/>
  <c r="U92" i="1"/>
  <c r="V92" i="1" s="1"/>
  <c r="U93" i="1"/>
  <c r="V93" i="1" s="1"/>
  <c r="U94" i="1"/>
  <c r="V94" i="1" s="1"/>
  <c r="U95" i="1"/>
  <c r="V95" i="1" s="1"/>
  <c r="U96" i="1"/>
  <c r="V96" i="1" s="1"/>
  <c r="U97" i="1"/>
  <c r="V97" i="1" s="1"/>
  <c r="U98" i="1"/>
  <c r="V98" i="1" s="1"/>
  <c r="U99" i="1"/>
  <c r="V99" i="1" s="1"/>
  <c r="U100" i="1"/>
  <c r="V100" i="1" s="1"/>
  <c r="U101" i="1"/>
  <c r="V101" i="1" s="1"/>
  <c r="U102" i="1"/>
  <c r="V102" i="1" s="1"/>
  <c r="U103" i="1"/>
  <c r="V103" i="1" s="1"/>
  <c r="U80" i="1"/>
  <c r="V80" i="1" s="1"/>
  <c r="U2" i="1"/>
  <c r="V2" i="1" s="1"/>
  <c r="V10" i="1"/>
  <c r="V11" i="1"/>
  <c r="V19" i="1"/>
  <c r="V23" i="1"/>
  <c r="V31" i="1"/>
  <c r="V34" i="1"/>
  <c r="V43" i="1"/>
  <c r="V51" i="1"/>
  <c r="V55" i="1"/>
  <c r="V62" i="1"/>
  <c r="V63" i="1"/>
  <c r="V75" i="1"/>
  <c r="U3" i="1"/>
  <c r="V3" i="1" s="1"/>
  <c r="U4" i="1"/>
  <c r="V4" i="1" s="1"/>
  <c r="U5" i="1"/>
  <c r="V5" i="1" s="1"/>
  <c r="U6" i="1"/>
  <c r="V6" i="1" s="1"/>
  <c r="U7" i="1"/>
  <c r="V7" i="1" s="1"/>
  <c r="U8" i="1"/>
  <c r="V8" i="1" s="1"/>
  <c r="U9" i="1"/>
  <c r="V9" i="1" s="1"/>
  <c r="U10" i="1"/>
  <c r="U11" i="1"/>
  <c r="U12" i="1"/>
  <c r="V12" i="1" s="1"/>
  <c r="U13" i="1"/>
  <c r="V13" i="1" s="1"/>
  <c r="U14" i="1"/>
  <c r="V14" i="1" s="1"/>
  <c r="U15" i="1"/>
  <c r="V15" i="1" s="1"/>
  <c r="U16" i="1"/>
  <c r="V16" i="1" s="1"/>
  <c r="U17" i="1"/>
  <c r="V17" i="1" s="1"/>
  <c r="U18" i="1"/>
  <c r="V18" i="1" s="1"/>
  <c r="U19" i="1"/>
  <c r="U20" i="1"/>
  <c r="V20" i="1" s="1"/>
  <c r="U21" i="1"/>
  <c r="V21" i="1" s="1"/>
  <c r="U22" i="1"/>
  <c r="V22" i="1" s="1"/>
  <c r="U23" i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0" i="1"/>
  <c r="V30" i="1" s="1"/>
  <c r="U31" i="1"/>
  <c r="U32" i="1"/>
  <c r="V32" i="1" s="1"/>
  <c r="U33" i="1"/>
  <c r="V33" i="1" s="1"/>
  <c r="U34" i="1"/>
  <c r="U35" i="1"/>
  <c r="V35" i="1" s="1"/>
  <c r="U36" i="1"/>
  <c r="V36" i="1" s="1"/>
  <c r="U37" i="1"/>
  <c r="V37" i="1" s="1"/>
  <c r="U38" i="1"/>
  <c r="V38" i="1" s="1"/>
  <c r="U39" i="1"/>
  <c r="V39" i="1" s="1"/>
  <c r="U40" i="1"/>
  <c r="V40" i="1" s="1"/>
  <c r="U41" i="1"/>
  <c r="V41" i="1" s="1"/>
  <c r="U42" i="1"/>
  <c r="V42" i="1" s="1"/>
  <c r="U43" i="1"/>
  <c r="U44" i="1"/>
  <c r="V44" i="1" s="1"/>
  <c r="U45" i="1"/>
  <c r="V45" i="1" s="1"/>
  <c r="U46" i="1"/>
  <c r="V46" i="1" s="1"/>
  <c r="U47" i="1"/>
  <c r="V47" i="1" s="1"/>
  <c r="U48" i="1"/>
  <c r="V48" i="1" s="1"/>
  <c r="U49" i="1"/>
  <c r="V49" i="1" s="1"/>
  <c r="U50" i="1"/>
  <c r="V50" i="1" s="1"/>
  <c r="U51" i="1"/>
  <c r="U52" i="1"/>
  <c r="V52" i="1" s="1"/>
  <c r="U53" i="1"/>
  <c r="V53" i="1" s="1"/>
  <c r="U54" i="1"/>
  <c r="V54" i="1" s="1"/>
  <c r="U55" i="1"/>
  <c r="U56" i="1"/>
  <c r="V56" i="1" s="1"/>
  <c r="U57" i="1"/>
  <c r="V57" i="1" s="1"/>
  <c r="U58" i="1"/>
  <c r="V58" i="1" s="1"/>
  <c r="U59" i="1"/>
  <c r="V59" i="1" s="1"/>
  <c r="U60" i="1"/>
  <c r="V60" i="1" s="1"/>
  <c r="U61" i="1"/>
  <c r="V61" i="1" s="1"/>
  <c r="U62" i="1"/>
  <c r="U63" i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U76" i="1"/>
  <c r="V76" i="1" s="1"/>
  <c r="T110" i="1"/>
  <c r="T114" i="1"/>
  <c r="T118" i="1"/>
  <c r="T122" i="1"/>
  <c r="T107" i="1"/>
  <c r="S108" i="1"/>
  <c r="T108" i="1" s="1"/>
  <c r="S109" i="1"/>
  <c r="T109" i="1" s="1"/>
  <c r="S110" i="1"/>
  <c r="S111" i="1"/>
  <c r="T111" i="1" s="1"/>
  <c r="S112" i="1"/>
  <c r="T112" i="1" s="1"/>
  <c r="S113" i="1"/>
  <c r="T113" i="1" s="1"/>
  <c r="S114" i="1"/>
  <c r="S115" i="1"/>
  <c r="T115" i="1" s="1"/>
  <c r="S116" i="1"/>
  <c r="T116" i="1" s="1"/>
  <c r="S117" i="1"/>
  <c r="T117" i="1" s="1"/>
  <c r="S118" i="1"/>
  <c r="S119" i="1"/>
  <c r="T119" i="1" s="1"/>
  <c r="S120" i="1"/>
  <c r="T120" i="1" s="1"/>
  <c r="S121" i="1"/>
  <c r="T121" i="1" s="1"/>
  <c r="S122" i="1"/>
  <c r="S123" i="1"/>
  <c r="T123" i="1" s="1"/>
  <c r="S124" i="1"/>
  <c r="T124" i="1" s="1"/>
  <c r="S125" i="1"/>
  <c r="T125" i="1" s="1"/>
  <c r="S126" i="1"/>
  <c r="T126" i="1" s="1"/>
  <c r="S127" i="1"/>
  <c r="T127" i="1" s="1"/>
  <c r="S128" i="1"/>
  <c r="T128" i="1" s="1"/>
  <c r="S129" i="1"/>
  <c r="T129" i="1" s="1"/>
  <c r="S107" i="1"/>
  <c r="T84" i="1"/>
  <c r="T96" i="1"/>
  <c r="S81" i="1"/>
  <c r="T81" i="1" s="1"/>
  <c r="S82" i="1"/>
  <c r="T82" i="1" s="1"/>
  <c r="S83" i="1"/>
  <c r="T83" i="1" s="1"/>
  <c r="S84" i="1"/>
  <c r="S85" i="1"/>
  <c r="T85" i="1" s="1"/>
  <c r="S86" i="1"/>
  <c r="T86" i="1" s="1"/>
  <c r="S87" i="1"/>
  <c r="T87" i="1" s="1"/>
  <c r="S88" i="1"/>
  <c r="T88" i="1" s="1"/>
  <c r="S89" i="1"/>
  <c r="T89" i="1" s="1"/>
  <c r="S90" i="1"/>
  <c r="T90" i="1" s="1"/>
  <c r="S91" i="1"/>
  <c r="T91" i="1" s="1"/>
  <c r="S92" i="1"/>
  <c r="T92" i="1" s="1"/>
  <c r="S93" i="1"/>
  <c r="T93" i="1" s="1"/>
  <c r="S94" i="1"/>
  <c r="T94" i="1" s="1"/>
  <c r="S95" i="1"/>
  <c r="T95" i="1" s="1"/>
  <c r="S96" i="1"/>
  <c r="S97" i="1"/>
  <c r="T97" i="1" s="1"/>
  <c r="S98" i="1"/>
  <c r="T98" i="1" s="1"/>
  <c r="S99" i="1"/>
  <c r="T99" i="1" s="1"/>
  <c r="S100" i="1"/>
  <c r="T100" i="1" s="1"/>
  <c r="S101" i="1"/>
  <c r="T101" i="1" s="1"/>
  <c r="S102" i="1"/>
  <c r="T102" i="1" s="1"/>
  <c r="S103" i="1"/>
  <c r="T103" i="1" s="1"/>
  <c r="S80" i="1"/>
  <c r="T80" i="1" s="1"/>
  <c r="T6" i="1"/>
  <c r="T7" i="1"/>
  <c r="T14" i="1"/>
  <c r="T15" i="1"/>
  <c r="T18" i="1"/>
  <c r="T26" i="1"/>
  <c r="T30" i="1"/>
  <c r="T34" i="1"/>
  <c r="T38" i="1"/>
  <c r="T39" i="1"/>
  <c r="T46" i="1"/>
  <c r="T47" i="1"/>
  <c r="T50" i="1"/>
  <c r="T58" i="1"/>
  <c r="T62" i="1"/>
  <c r="T66" i="1"/>
  <c r="T70" i="1"/>
  <c r="T71" i="1"/>
  <c r="S3" i="1"/>
  <c r="T3" i="1" s="1"/>
  <c r="S4" i="1"/>
  <c r="T4" i="1" s="1"/>
  <c r="S5" i="1"/>
  <c r="T5" i="1" s="1"/>
  <c r="S6" i="1"/>
  <c r="S7" i="1"/>
  <c r="S8" i="1"/>
  <c r="T8" i="1" s="1"/>
  <c r="S9" i="1"/>
  <c r="T9" i="1" s="1"/>
  <c r="S10" i="1"/>
  <c r="T10" i="1" s="1"/>
  <c r="S11" i="1"/>
  <c r="T11" i="1" s="1"/>
  <c r="S12" i="1"/>
  <c r="T12" i="1" s="1"/>
  <c r="S13" i="1"/>
  <c r="T13" i="1" s="1"/>
  <c r="S14" i="1"/>
  <c r="S15" i="1"/>
  <c r="S16" i="1"/>
  <c r="T16" i="1" s="1"/>
  <c r="S17" i="1"/>
  <c r="T17" i="1" s="1"/>
  <c r="S18" i="1"/>
  <c r="S19" i="1"/>
  <c r="T19" i="1" s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26" i="1"/>
  <c r="S27" i="1"/>
  <c r="T27" i="1" s="1"/>
  <c r="S28" i="1"/>
  <c r="T28" i="1" s="1"/>
  <c r="S29" i="1"/>
  <c r="T29" i="1" s="1"/>
  <c r="S30" i="1"/>
  <c r="S31" i="1"/>
  <c r="T31" i="1" s="1"/>
  <c r="S32" i="1"/>
  <c r="T32" i="1" s="1"/>
  <c r="S33" i="1"/>
  <c r="T33" i="1" s="1"/>
  <c r="S34" i="1"/>
  <c r="S35" i="1"/>
  <c r="T35" i="1" s="1"/>
  <c r="S36" i="1"/>
  <c r="T36" i="1" s="1"/>
  <c r="S37" i="1"/>
  <c r="T37" i="1" s="1"/>
  <c r="S38" i="1"/>
  <c r="S39" i="1"/>
  <c r="S40" i="1"/>
  <c r="T40" i="1" s="1"/>
  <c r="S41" i="1"/>
  <c r="T41" i="1" s="1"/>
  <c r="S42" i="1"/>
  <c r="T42" i="1" s="1"/>
  <c r="S43" i="1"/>
  <c r="T43" i="1" s="1"/>
  <c r="S44" i="1"/>
  <c r="T44" i="1" s="1"/>
  <c r="S45" i="1"/>
  <c r="T45" i="1" s="1"/>
  <c r="S46" i="1"/>
  <c r="S47" i="1"/>
  <c r="S48" i="1"/>
  <c r="T48" i="1" s="1"/>
  <c r="S49" i="1"/>
  <c r="T49" i="1" s="1"/>
  <c r="S50" i="1"/>
  <c r="S51" i="1"/>
  <c r="T51" i="1" s="1"/>
  <c r="S52" i="1"/>
  <c r="T52" i="1" s="1"/>
  <c r="S53" i="1"/>
  <c r="T53" i="1" s="1"/>
  <c r="S54" i="1"/>
  <c r="T54" i="1" s="1"/>
  <c r="S55" i="1"/>
  <c r="T55" i="1" s="1"/>
  <c r="S56" i="1"/>
  <c r="T56" i="1" s="1"/>
  <c r="S57" i="1"/>
  <c r="T57" i="1" s="1"/>
  <c r="S58" i="1"/>
  <c r="S59" i="1"/>
  <c r="T59" i="1" s="1"/>
  <c r="S60" i="1"/>
  <c r="T60" i="1" s="1"/>
  <c r="S61" i="1"/>
  <c r="T61" i="1" s="1"/>
  <c r="S62" i="1"/>
  <c r="S63" i="1"/>
  <c r="T63" i="1" s="1"/>
  <c r="S64" i="1"/>
  <c r="T64" i="1" s="1"/>
  <c r="S65" i="1"/>
  <c r="T65" i="1" s="1"/>
  <c r="S66" i="1"/>
  <c r="S67" i="1"/>
  <c r="T67" i="1" s="1"/>
  <c r="S68" i="1"/>
  <c r="T68" i="1" s="1"/>
  <c r="S69" i="1"/>
  <c r="T69" i="1" s="1"/>
  <c r="S70" i="1"/>
  <c r="S71" i="1"/>
  <c r="S72" i="1"/>
  <c r="T72" i="1" s="1"/>
  <c r="S73" i="1"/>
  <c r="T73" i="1" s="1"/>
  <c r="S74" i="1"/>
  <c r="T74" i="1" s="1"/>
  <c r="S75" i="1"/>
  <c r="T75" i="1" s="1"/>
  <c r="S76" i="1"/>
  <c r="T76" i="1" s="1"/>
  <c r="S2" i="1"/>
  <c r="T2" i="1" s="1"/>
  <c r="T130" i="1" l="1"/>
  <c r="T104" i="1"/>
  <c r="T77" i="1"/>
  <c r="V77" i="1"/>
  <c r="V104" i="1"/>
  <c r="Q112" i="1"/>
  <c r="R112" i="1" s="1"/>
  <c r="Q120" i="1"/>
  <c r="R120" i="1" s="1"/>
  <c r="Q128" i="1"/>
  <c r="R128" i="1" s="1"/>
  <c r="P108" i="1"/>
  <c r="Q108" i="1" s="1"/>
  <c r="R108" i="1" s="1"/>
  <c r="P109" i="1"/>
  <c r="Q109" i="1" s="1"/>
  <c r="R109" i="1" s="1"/>
  <c r="P110" i="1"/>
  <c r="Q110" i="1" s="1"/>
  <c r="R110" i="1" s="1"/>
  <c r="P111" i="1"/>
  <c r="Q111" i="1" s="1"/>
  <c r="R111" i="1" s="1"/>
  <c r="P112" i="1"/>
  <c r="P113" i="1"/>
  <c r="Q113" i="1" s="1"/>
  <c r="R113" i="1" s="1"/>
  <c r="P114" i="1"/>
  <c r="Q114" i="1" s="1"/>
  <c r="R114" i="1" s="1"/>
  <c r="P115" i="1"/>
  <c r="Q115" i="1" s="1"/>
  <c r="R115" i="1" s="1"/>
  <c r="P116" i="1"/>
  <c r="Q116" i="1" s="1"/>
  <c r="R116" i="1" s="1"/>
  <c r="P117" i="1"/>
  <c r="Q117" i="1" s="1"/>
  <c r="R117" i="1" s="1"/>
  <c r="P118" i="1"/>
  <c r="Q118" i="1" s="1"/>
  <c r="R118" i="1" s="1"/>
  <c r="P119" i="1"/>
  <c r="Q119" i="1" s="1"/>
  <c r="R119" i="1" s="1"/>
  <c r="P120" i="1"/>
  <c r="P121" i="1"/>
  <c r="Q121" i="1" s="1"/>
  <c r="R121" i="1" s="1"/>
  <c r="P122" i="1"/>
  <c r="Q122" i="1" s="1"/>
  <c r="R122" i="1" s="1"/>
  <c r="P123" i="1"/>
  <c r="Q123" i="1" s="1"/>
  <c r="R123" i="1" s="1"/>
  <c r="P124" i="1"/>
  <c r="Q124" i="1" s="1"/>
  <c r="R124" i="1" s="1"/>
  <c r="P125" i="1"/>
  <c r="Q125" i="1" s="1"/>
  <c r="R125" i="1" s="1"/>
  <c r="P126" i="1"/>
  <c r="Q126" i="1" s="1"/>
  <c r="R126" i="1" s="1"/>
  <c r="P127" i="1"/>
  <c r="Q127" i="1" s="1"/>
  <c r="R127" i="1" s="1"/>
  <c r="P128" i="1"/>
  <c r="P129" i="1"/>
  <c r="Q129" i="1" s="1"/>
  <c r="R129" i="1" s="1"/>
  <c r="P107" i="1"/>
  <c r="Q107" i="1" s="1"/>
  <c r="R107" i="1" s="1"/>
  <c r="P81" i="1"/>
  <c r="R81" i="1" s="1"/>
  <c r="P82" i="1"/>
  <c r="R82" i="1" s="1"/>
  <c r="P83" i="1"/>
  <c r="R83" i="1" s="1"/>
  <c r="P84" i="1"/>
  <c r="R84" i="1" s="1"/>
  <c r="P85" i="1"/>
  <c r="R85" i="1" s="1"/>
  <c r="P86" i="1"/>
  <c r="R86" i="1" s="1"/>
  <c r="P87" i="1"/>
  <c r="R87" i="1" s="1"/>
  <c r="P88" i="1"/>
  <c r="R88" i="1" s="1"/>
  <c r="P89" i="1"/>
  <c r="R89" i="1" s="1"/>
  <c r="P90" i="1"/>
  <c r="R90" i="1" s="1"/>
  <c r="P91" i="1"/>
  <c r="R91" i="1" s="1"/>
  <c r="P92" i="1"/>
  <c r="R92" i="1" s="1"/>
  <c r="P93" i="1"/>
  <c r="R93" i="1" s="1"/>
  <c r="P94" i="1"/>
  <c r="R94" i="1" s="1"/>
  <c r="P95" i="1"/>
  <c r="R95" i="1" s="1"/>
  <c r="P96" i="1"/>
  <c r="R96" i="1" s="1"/>
  <c r="P97" i="1"/>
  <c r="R97" i="1" s="1"/>
  <c r="P98" i="1"/>
  <c r="R98" i="1" s="1"/>
  <c r="P99" i="1"/>
  <c r="R99" i="1" s="1"/>
  <c r="P100" i="1"/>
  <c r="R100" i="1" s="1"/>
  <c r="P101" i="1"/>
  <c r="R101" i="1" s="1"/>
  <c r="P102" i="1"/>
  <c r="R102" i="1" s="1"/>
  <c r="P103" i="1"/>
  <c r="R103" i="1" s="1"/>
  <c r="P80" i="1"/>
  <c r="R80" i="1" s="1"/>
  <c r="R104" i="1" s="1"/>
  <c r="Q9" i="1"/>
  <c r="Q17" i="1"/>
  <c r="Q25" i="1"/>
  <c r="Q33" i="1"/>
  <c r="Q41" i="1"/>
  <c r="Q49" i="1"/>
  <c r="Q57" i="1"/>
  <c r="Q65" i="1"/>
  <c r="Q73" i="1"/>
  <c r="P3" i="1"/>
  <c r="R3" i="1" s="1"/>
  <c r="P4" i="1"/>
  <c r="R4" i="1" s="1"/>
  <c r="P5" i="1"/>
  <c r="R5" i="1" s="1"/>
  <c r="P6" i="1"/>
  <c r="R6" i="1" s="1"/>
  <c r="P7" i="1"/>
  <c r="R7" i="1" s="1"/>
  <c r="P8" i="1"/>
  <c r="R8" i="1" s="1"/>
  <c r="P9" i="1"/>
  <c r="R9" i="1" s="1"/>
  <c r="P10" i="1"/>
  <c r="R10" i="1" s="1"/>
  <c r="P11" i="1"/>
  <c r="R11" i="1" s="1"/>
  <c r="P12" i="1"/>
  <c r="R12" i="1" s="1"/>
  <c r="P13" i="1"/>
  <c r="R13" i="1" s="1"/>
  <c r="P14" i="1"/>
  <c r="R14" i="1" s="1"/>
  <c r="P15" i="1"/>
  <c r="R15" i="1" s="1"/>
  <c r="P16" i="1"/>
  <c r="R16" i="1" s="1"/>
  <c r="P17" i="1"/>
  <c r="R17" i="1" s="1"/>
  <c r="P18" i="1"/>
  <c r="R18" i="1" s="1"/>
  <c r="P19" i="1"/>
  <c r="R19" i="1" s="1"/>
  <c r="P20" i="1"/>
  <c r="R20" i="1" s="1"/>
  <c r="P21" i="1"/>
  <c r="R21" i="1" s="1"/>
  <c r="P22" i="1"/>
  <c r="R22" i="1" s="1"/>
  <c r="P23" i="1"/>
  <c r="R23" i="1" s="1"/>
  <c r="P24" i="1"/>
  <c r="R24" i="1" s="1"/>
  <c r="P25" i="1"/>
  <c r="R25" i="1" s="1"/>
  <c r="P26" i="1"/>
  <c r="R26" i="1" s="1"/>
  <c r="P27" i="1"/>
  <c r="R27" i="1" s="1"/>
  <c r="P28" i="1"/>
  <c r="R28" i="1" s="1"/>
  <c r="P29" i="1"/>
  <c r="R29" i="1" s="1"/>
  <c r="P30" i="1"/>
  <c r="R30" i="1" s="1"/>
  <c r="P31" i="1"/>
  <c r="R31" i="1" s="1"/>
  <c r="P32" i="1"/>
  <c r="R32" i="1" s="1"/>
  <c r="P33" i="1"/>
  <c r="R33" i="1" s="1"/>
  <c r="P34" i="1"/>
  <c r="R34" i="1" s="1"/>
  <c r="P35" i="1"/>
  <c r="R35" i="1" s="1"/>
  <c r="P36" i="1"/>
  <c r="R36" i="1" s="1"/>
  <c r="P37" i="1"/>
  <c r="R37" i="1" s="1"/>
  <c r="P38" i="1"/>
  <c r="R38" i="1" s="1"/>
  <c r="P39" i="1"/>
  <c r="R39" i="1" s="1"/>
  <c r="P40" i="1"/>
  <c r="R40" i="1" s="1"/>
  <c r="P41" i="1"/>
  <c r="R41" i="1" s="1"/>
  <c r="P42" i="1"/>
  <c r="R42" i="1" s="1"/>
  <c r="P43" i="1"/>
  <c r="R43" i="1" s="1"/>
  <c r="P44" i="1"/>
  <c r="R44" i="1" s="1"/>
  <c r="P45" i="1"/>
  <c r="R45" i="1" s="1"/>
  <c r="P46" i="1"/>
  <c r="R46" i="1" s="1"/>
  <c r="P47" i="1"/>
  <c r="R47" i="1" s="1"/>
  <c r="P48" i="1"/>
  <c r="R48" i="1" s="1"/>
  <c r="P49" i="1"/>
  <c r="R49" i="1" s="1"/>
  <c r="P50" i="1"/>
  <c r="R50" i="1" s="1"/>
  <c r="P51" i="1"/>
  <c r="R51" i="1" s="1"/>
  <c r="P52" i="1"/>
  <c r="R52" i="1" s="1"/>
  <c r="P53" i="1"/>
  <c r="R53" i="1" s="1"/>
  <c r="P54" i="1"/>
  <c r="R54" i="1" s="1"/>
  <c r="P55" i="1"/>
  <c r="R55" i="1" s="1"/>
  <c r="P56" i="1"/>
  <c r="R56" i="1" s="1"/>
  <c r="P57" i="1"/>
  <c r="R57" i="1" s="1"/>
  <c r="P58" i="1"/>
  <c r="R58" i="1" s="1"/>
  <c r="P59" i="1"/>
  <c r="R59" i="1" s="1"/>
  <c r="P60" i="1"/>
  <c r="R60" i="1" s="1"/>
  <c r="P61" i="1"/>
  <c r="R61" i="1" s="1"/>
  <c r="P62" i="1"/>
  <c r="R62" i="1" s="1"/>
  <c r="P63" i="1"/>
  <c r="R63" i="1" s="1"/>
  <c r="P64" i="1"/>
  <c r="R64" i="1" s="1"/>
  <c r="P65" i="1"/>
  <c r="R65" i="1" s="1"/>
  <c r="P66" i="1"/>
  <c r="R66" i="1" s="1"/>
  <c r="P67" i="1"/>
  <c r="R67" i="1" s="1"/>
  <c r="P68" i="1"/>
  <c r="R68" i="1" s="1"/>
  <c r="P69" i="1"/>
  <c r="R69" i="1" s="1"/>
  <c r="P70" i="1"/>
  <c r="R70" i="1" s="1"/>
  <c r="P71" i="1"/>
  <c r="R71" i="1" s="1"/>
  <c r="P72" i="1"/>
  <c r="R72" i="1" s="1"/>
  <c r="P73" i="1"/>
  <c r="R73" i="1" s="1"/>
  <c r="P74" i="1"/>
  <c r="R74" i="1" s="1"/>
  <c r="P75" i="1"/>
  <c r="R75" i="1" s="1"/>
  <c r="P76" i="1"/>
  <c r="R76" i="1" s="1"/>
  <c r="P2" i="1"/>
  <c r="R2" i="1" s="1"/>
  <c r="AM78" i="1"/>
  <c r="AM77" i="1"/>
  <c r="AL78" i="1"/>
  <c r="AL77" i="1"/>
  <c r="AI78" i="1"/>
  <c r="AI77" i="1"/>
  <c r="AG78" i="1"/>
  <c r="AG77" i="1"/>
  <c r="AC78" i="1"/>
  <c r="AC77" i="1"/>
  <c r="Y78" i="1"/>
  <c r="Y77" i="1"/>
  <c r="O78" i="1"/>
  <c r="O77" i="1"/>
  <c r="N78" i="1"/>
  <c r="N77" i="1"/>
  <c r="M78" i="1"/>
  <c r="M77" i="1"/>
  <c r="B78" i="1"/>
  <c r="B77" i="1"/>
  <c r="AM131" i="1"/>
  <c r="AM130" i="1"/>
  <c r="AL131" i="1"/>
  <c r="AL130" i="1"/>
  <c r="AI130" i="1"/>
  <c r="AI131" i="1" s="1"/>
  <c r="AG130" i="1"/>
  <c r="AG131" i="1" s="1"/>
  <c r="AC130" i="1"/>
  <c r="AC131" i="1" s="1"/>
  <c r="Y130" i="1"/>
  <c r="Y131" i="1" s="1"/>
  <c r="O130" i="1"/>
  <c r="O131" i="1" s="1"/>
  <c r="N130" i="1"/>
  <c r="N131" i="1" s="1"/>
  <c r="M130" i="1"/>
  <c r="M131" i="1" s="1"/>
  <c r="B130" i="1"/>
  <c r="B131" i="1" s="1"/>
  <c r="AM105" i="1"/>
  <c r="AM104" i="1"/>
  <c r="AL105" i="1"/>
  <c r="AL104" i="1"/>
  <c r="AI105" i="1"/>
  <c r="AI104" i="1"/>
  <c r="AG105" i="1"/>
  <c r="AG104" i="1"/>
  <c r="AC105" i="1"/>
  <c r="AC104" i="1"/>
  <c r="Y105" i="1"/>
  <c r="Y104" i="1"/>
  <c r="O105" i="1"/>
  <c r="O104" i="1"/>
  <c r="N105" i="1"/>
  <c r="N104" i="1"/>
  <c r="M105" i="1"/>
  <c r="M104" i="1"/>
  <c r="B105" i="1"/>
  <c r="B104" i="1"/>
  <c r="Q71" i="1" l="1"/>
  <c r="Q63" i="1"/>
  <c r="Q55" i="1"/>
  <c r="Q47" i="1"/>
  <c r="Q39" i="1"/>
  <c r="Q31" i="1"/>
  <c r="Q23" i="1"/>
  <c r="Q15" i="1"/>
  <c r="Q7" i="1"/>
  <c r="Q2" i="1"/>
  <c r="Q69" i="1"/>
  <c r="Q61" i="1"/>
  <c r="Q53" i="1"/>
  <c r="Q45" i="1"/>
  <c r="Q37" i="1"/>
  <c r="Q29" i="1"/>
  <c r="Q21" i="1"/>
  <c r="Q13" i="1"/>
  <c r="Q5" i="1"/>
  <c r="Q75" i="1"/>
  <c r="Q67" i="1"/>
  <c r="Q59" i="1"/>
  <c r="Q51" i="1"/>
  <c r="Q43" i="1"/>
  <c r="Q35" i="1"/>
  <c r="Q27" i="1"/>
  <c r="Q19" i="1"/>
  <c r="Q11" i="1"/>
  <c r="Q3" i="1"/>
  <c r="Q80" i="1"/>
  <c r="Q100" i="1"/>
  <c r="Q96" i="1"/>
  <c r="Q92" i="1"/>
  <c r="Q88" i="1"/>
  <c r="Q84" i="1"/>
  <c r="R130" i="1"/>
  <c r="R77" i="1"/>
  <c r="Q76" i="1"/>
  <c r="Q72" i="1"/>
  <c r="Q68" i="1"/>
  <c r="Q64" i="1"/>
  <c r="Q60" i="1"/>
  <c r="Q56" i="1"/>
  <c r="Q52" i="1"/>
  <c r="Q48" i="1"/>
  <c r="Q44" i="1"/>
  <c r="Q40" i="1"/>
  <c r="Q36" i="1"/>
  <c r="Q32" i="1"/>
  <c r="Q28" i="1"/>
  <c r="Q24" i="1"/>
  <c r="Q20" i="1"/>
  <c r="Q16" i="1"/>
  <c r="Q12" i="1"/>
  <c r="Q8" i="1"/>
  <c r="Q4" i="1"/>
  <c r="Q103" i="1"/>
  <c r="Q99" i="1"/>
  <c r="Q95" i="1"/>
  <c r="Q91" i="1"/>
  <c r="Q87" i="1"/>
  <c r="Q83" i="1"/>
  <c r="Q102" i="1"/>
  <c r="Q98" i="1"/>
  <c r="Q94" i="1"/>
  <c r="Q90" i="1"/>
  <c r="Q86" i="1"/>
  <c r="Q82" i="1"/>
  <c r="Q74" i="1"/>
  <c r="Q70" i="1"/>
  <c r="Q66" i="1"/>
  <c r="Q62" i="1"/>
  <c r="Q58" i="1"/>
  <c r="Q54" i="1"/>
  <c r="Q50" i="1"/>
  <c r="Q46" i="1"/>
  <c r="Q42" i="1"/>
  <c r="Q38" i="1"/>
  <c r="Q34" i="1"/>
  <c r="Q30" i="1"/>
  <c r="Q26" i="1"/>
  <c r="Q22" i="1"/>
  <c r="Q18" i="1"/>
  <c r="Q14" i="1"/>
  <c r="Q10" i="1"/>
  <c r="Q6" i="1"/>
  <c r="Q101" i="1"/>
  <c r="Q97" i="1"/>
  <c r="Q93" i="1"/>
  <c r="Q89" i="1"/>
  <c r="Q85" i="1"/>
  <c r="Q81" i="1"/>
  <c r="Q130" i="1"/>
  <c r="C139" i="1"/>
  <c r="E139" i="1"/>
  <c r="F139" i="1"/>
  <c r="H139" i="1"/>
  <c r="I139" i="1"/>
  <c r="J139" i="1"/>
  <c r="L139" i="1"/>
  <c r="M139" i="1"/>
  <c r="N139" i="1"/>
  <c r="O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C137" i="1"/>
  <c r="E137" i="1"/>
  <c r="F137" i="1"/>
  <c r="H137" i="1"/>
  <c r="I137" i="1"/>
  <c r="J137" i="1"/>
  <c r="L137" i="1"/>
  <c r="M137" i="1"/>
  <c r="N137" i="1"/>
  <c r="O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B137" i="1"/>
  <c r="B139" i="1"/>
  <c r="Q77" i="1" l="1"/>
  <c r="Q104" i="1"/>
  <c r="K90" i="1"/>
  <c r="G90" i="1"/>
  <c r="K32" i="1"/>
  <c r="G32" i="1"/>
  <c r="K92" i="1"/>
  <c r="G92" i="1"/>
  <c r="K109" i="1"/>
  <c r="G109" i="1"/>
  <c r="K123" i="1"/>
  <c r="G123" i="1"/>
  <c r="K122" i="1"/>
  <c r="G122" i="1"/>
  <c r="K126" i="1"/>
  <c r="G126" i="1"/>
  <c r="K96" i="1"/>
  <c r="G96" i="1"/>
  <c r="K20" i="1"/>
  <c r="G20" i="1"/>
  <c r="G13" i="1" l="1"/>
  <c r="K9" i="1"/>
  <c r="G9" i="1"/>
  <c r="K31" i="1"/>
  <c r="G31" i="1"/>
  <c r="K8" i="1" l="1"/>
  <c r="G8" i="1"/>
  <c r="K50" i="1" l="1"/>
  <c r="K67" i="1"/>
  <c r="K10" i="1"/>
  <c r="K21" i="1"/>
  <c r="K11" i="1"/>
  <c r="K110" i="1"/>
  <c r="K41" i="1"/>
  <c r="K14" i="1"/>
  <c r="K93" i="1"/>
  <c r="K36" i="1"/>
  <c r="K42" i="1"/>
  <c r="K3" i="1"/>
  <c r="K47" i="1"/>
  <c r="K66" i="1"/>
  <c r="K71" i="1"/>
  <c r="K7" i="1"/>
  <c r="K5" i="1"/>
  <c r="K84" i="1"/>
  <c r="K120" i="1"/>
  <c r="K107" i="1"/>
  <c r="K97" i="1"/>
  <c r="K119" i="1"/>
  <c r="K83" i="1"/>
  <c r="K80" i="1"/>
  <c r="K64" i="1"/>
  <c r="K43" i="1"/>
  <c r="K116" i="1"/>
  <c r="K88" i="1"/>
  <c r="K85" i="1"/>
  <c r="K111" i="1"/>
  <c r="K121" i="1"/>
  <c r="K51" i="1"/>
  <c r="K73" i="1"/>
  <c r="K58" i="1"/>
  <c r="K101" i="1"/>
  <c r="K37" i="1"/>
  <c r="K44" i="1"/>
  <c r="K12" i="1"/>
  <c r="K22" i="1"/>
  <c r="K75" i="1"/>
  <c r="K94" i="1"/>
  <c r="K15" i="1"/>
  <c r="K95" i="1"/>
  <c r="K68" i="1"/>
  <c r="K2" i="1"/>
  <c r="K52" i="1"/>
  <c r="K53" i="1"/>
  <c r="K38" i="1"/>
  <c r="K55" i="1"/>
  <c r="K16" i="1"/>
  <c r="K86" i="1"/>
  <c r="K17" i="1"/>
  <c r="K59" i="1"/>
  <c r="K65" i="1"/>
  <c r="K4" i="1"/>
  <c r="K81" i="1"/>
  <c r="K23" i="1"/>
  <c r="K48" i="1"/>
  <c r="K45" i="1"/>
  <c r="K54" i="1"/>
  <c r="K99" i="1"/>
  <c r="K128" i="1"/>
  <c r="K60" i="1"/>
  <c r="K49" i="1"/>
  <c r="K74" i="1"/>
  <c r="K33" i="1"/>
  <c r="K112" i="1"/>
  <c r="K28" i="1"/>
  <c r="K29" i="1"/>
  <c r="K39" i="1"/>
  <c r="K127" i="1"/>
  <c r="K117" i="1"/>
  <c r="K113" i="1"/>
  <c r="K40" i="1"/>
  <c r="K61" i="1"/>
  <c r="K89" i="1"/>
  <c r="K87" i="1"/>
  <c r="K18" i="1"/>
  <c r="K56" i="1"/>
  <c r="K115" i="1"/>
  <c r="K124" i="1"/>
  <c r="K82" i="1"/>
  <c r="K46" i="1"/>
  <c r="K100" i="1"/>
  <c r="K114" i="1"/>
  <c r="K19" i="1"/>
  <c r="K72" i="1"/>
  <c r="K102" i="1"/>
  <c r="K6" i="1"/>
  <c r="K69" i="1"/>
  <c r="K62" i="1"/>
  <c r="K70" i="1"/>
  <c r="K91" i="1"/>
  <c r="K24" i="1"/>
  <c r="K118" i="1"/>
  <c r="K57" i="1"/>
  <c r="K63" i="1"/>
  <c r="K98" i="1"/>
  <c r="K125" i="1"/>
  <c r="K25" i="1"/>
  <c r="K108" i="1"/>
  <c r="K26" i="1"/>
  <c r="K27" i="1"/>
  <c r="K34" i="1"/>
  <c r="K30" i="1"/>
  <c r="K103" i="1"/>
  <c r="K129" i="1"/>
  <c r="K35" i="1"/>
  <c r="K76" i="1"/>
  <c r="G50" i="1"/>
  <c r="G67" i="1"/>
  <c r="G10" i="1"/>
  <c r="G21" i="1"/>
  <c r="G11" i="1"/>
  <c r="G110" i="1"/>
  <c r="G41" i="1"/>
  <c r="G14" i="1"/>
  <c r="G93" i="1"/>
  <c r="G36" i="1"/>
  <c r="G42" i="1"/>
  <c r="G3" i="1"/>
  <c r="G47" i="1"/>
  <c r="G66" i="1"/>
  <c r="G71" i="1"/>
  <c r="G7" i="1"/>
  <c r="G5" i="1"/>
  <c r="G84" i="1"/>
  <c r="G120" i="1"/>
  <c r="G107" i="1"/>
  <c r="G97" i="1"/>
  <c r="G119" i="1"/>
  <c r="G83" i="1"/>
  <c r="G80" i="1"/>
  <c r="G64" i="1"/>
  <c r="G43" i="1"/>
  <c r="G116" i="1"/>
  <c r="G88" i="1"/>
  <c r="G85" i="1"/>
  <c r="G111" i="1"/>
  <c r="G121" i="1"/>
  <c r="G51" i="1"/>
  <c r="G73" i="1"/>
  <c r="G58" i="1"/>
  <c r="G37" i="1"/>
  <c r="G44" i="1"/>
  <c r="G12" i="1"/>
  <c r="G22" i="1"/>
  <c r="G75" i="1"/>
  <c r="G94" i="1"/>
  <c r="G15" i="1"/>
  <c r="G95" i="1"/>
  <c r="G68" i="1"/>
  <c r="G2" i="1"/>
  <c r="G52" i="1"/>
  <c r="G53" i="1"/>
  <c r="G38" i="1"/>
  <c r="G55" i="1"/>
  <c r="G16" i="1"/>
  <c r="G86" i="1"/>
  <c r="G17" i="1"/>
  <c r="G59" i="1"/>
  <c r="G65" i="1"/>
  <c r="G4" i="1"/>
  <c r="G81" i="1"/>
  <c r="G23" i="1"/>
  <c r="G48" i="1"/>
  <c r="G45" i="1"/>
  <c r="G54" i="1"/>
  <c r="G99" i="1"/>
  <c r="G128" i="1"/>
  <c r="G60" i="1"/>
  <c r="G49" i="1"/>
  <c r="G74" i="1"/>
  <c r="G33" i="1"/>
  <c r="G112" i="1"/>
  <c r="G28" i="1"/>
  <c r="G29" i="1"/>
  <c r="G39" i="1"/>
  <c r="G127" i="1"/>
  <c r="G117" i="1"/>
  <c r="G113" i="1"/>
  <c r="G40" i="1"/>
  <c r="G61" i="1"/>
  <c r="G89" i="1"/>
  <c r="G87" i="1"/>
  <c r="G18" i="1"/>
  <c r="G56" i="1"/>
  <c r="G115" i="1"/>
  <c r="G124" i="1"/>
  <c r="G82" i="1"/>
  <c r="G46" i="1"/>
  <c r="G100" i="1"/>
  <c r="G114" i="1"/>
  <c r="G19" i="1"/>
  <c r="G72" i="1"/>
  <c r="G102" i="1"/>
  <c r="G6" i="1"/>
  <c r="G69" i="1"/>
  <c r="G62" i="1"/>
  <c r="G70" i="1"/>
  <c r="G91" i="1"/>
  <c r="G24" i="1"/>
  <c r="G118" i="1"/>
  <c r="G57" i="1"/>
  <c r="G63" i="1"/>
  <c r="G98" i="1"/>
  <c r="G125" i="1"/>
  <c r="G25" i="1"/>
  <c r="G108" i="1"/>
  <c r="G26" i="1"/>
  <c r="G27" i="1"/>
  <c r="G34" i="1"/>
  <c r="G30" i="1"/>
  <c r="G103" i="1"/>
  <c r="G129" i="1"/>
  <c r="G35" i="1"/>
  <c r="G76" i="1"/>
  <c r="K105" i="1" l="1"/>
  <c r="K104" i="1"/>
  <c r="K130" i="1"/>
  <c r="K131" i="1" s="1"/>
  <c r="G77" i="1"/>
  <c r="G78" i="1"/>
  <c r="G130" i="1"/>
  <c r="G131" i="1" s="1"/>
  <c r="D101" i="1"/>
  <c r="K13" i="1"/>
  <c r="K78" i="1" s="1"/>
  <c r="K77" i="1" l="1"/>
  <c r="G101" i="1"/>
  <c r="D139" i="1"/>
  <c r="D137" i="1"/>
  <c r="K139" i="1"/>
  <c r="K137" i="1"/>
  <c r="G105" i="1" l="1"/>
  <c r="G104" i="1"/>
  <c r="G139" i="1"/>
  <c r="G137" i="1"/>
</calcChain>
</file>

<file path=xl/sharedStrings.xml><?xml version="1.0" encoding="utf-8"?>
<sst xmlns="http://schemas.openxmlformats.org/spreadsheetml/2006/main" count="529" uniqueCount="177">
  <si>
    <t>age</t>
  </si>
  <si>
    <t>Date of Exam</t>
  </si>
  <si>
    <t>RE SPH</t>
  </si>
  <si>
    <t>RE CYL POWER</t>
  </si>
  <si>
    <t>RE CYL AXE</t>
  </si>
  <si>
    <t>Sph Equ R</t>
  </si>
  <si>
    <t>LE SPH</t>
  </si>
  <si>
    <t>LE CYL POWER</t>
  </si>
  <si>
    <t>LE CYL AXE</t>
  </si>
  <si>
    <t>Sph Equ L</t>
  </si>
  <si>
    <t>Deviation Up</t>
  </si>
  <si>
    <t>Deviation Primary</t>
  </si>
  <si>
    <t>Deviation Down</t>
  </si>
  <si>
    <t>NPC Break</t>
  </si>
  <si>
    <t>NPC Recovery</t>
  </si>
  <si>
    <t>Phoria Distance (+ EXO - ESO)</t>
  </si>
  <si>
    <t>Dist BO Vergence Blur</t>
  </si>
  <si>
    <t>Dist BO Vergence Break</t>
  </si>
  <si>
    <t>Dist BO Vergence Recovery</t>
  </si>
  <si>
    <t>Near Phoria</t>
  </si>
  <si>
    <t>Near BO Vergence Break</t>
  </si>
  <si>
    <t>Near BO Vergence Blur</t>
  </si>
  <si>
    <t>Near BO Vergence Recovery</t>
  </si>
  <si>
    <t>PD</t>
  </si>
  <si>
    <t>amount of BU yoked prism to satisfy Sheard's criterion at distance</t>
  </si>
  <si>
    <t>CITT Questionnaire Score</t>
  </si>
  <si>
    <t>Other</t>
  </si>
  <si>
    <t>Notes</t>
  </si>
  <si>
    <t>Location</t>
  </si>
  <si>
    <t>20.9.15</t>
  </si>
  <si>
    <t>more 'n 6</t>
  </si>
  <si>
    <t>As Ph D 7.5, N 9</t>
  </si>
  <si>
    <t xml:space="preserve">wears prism glasses w/both BU and BI, parents have high cyl.s, high near phorias, mom blue irides, dad brown, H/O hemangioma on one bicep, cortical intermittent suppres-sion 1 eye, vertical phoria, born outdoors, VT, PAL's in past </t>
  </si>
  <si>
    <t>R</t>
  </si>
  <si>
    <t>13.8.15</t>
  </si>
  <si>
    <t>17.8.15</t>
  </si>
  <si>
    <t>DE, BI near 15/14/0</t>
  </si>
  <si>
    <t xml:space="preserve">wears prism glasses BU, vertical phoria,  </t>
  </si>
  <si>
    <t>10.9.15</t>
  </si>
  <si>
    <t>n/a</t>
  </si>
  <si>
    <t>BI near 0/15/1</t>
  </si>
  <si>
    <t>11.9.15</t>
  </si>
  <si>
    <t>likes 9+ BU @ N</t>
  </si>
  <si>
    <t>wears CL's</t>
  </si>
  <si>
    <t>25.9.15</t>
  </si>
  <si>
    <t>BI near 0/24/18ת BI dist 0/8/6</t>
  </si>
  <si>
    <t>21.10.15</t>
  </si>
  <si>
    <t>Add +2.00?</t>
  </si>
  <si>
    <t>H</t>
  </si>
  <si>
    <t>13.10.15</t>
  </si>
  <si>
    <t>worked on her head tilt, did VT. 4th yr optom student</t>
  </si>
  <si>
    <t>14.10.15</t>
  </si>
  <si>
    <t>w/3 BU yoked, BO D 7/16/6, DLP 1.75 BI</t>
  </si>
  <si>
    <t>H/O VT</t>
  </si>
  <si>
    <t>15.10.15</t>
  </si>
  <si>
    <t>BO D 5/10/4</t>
  </si>
  <si>
    <t>normal k topos</t>
  </si>
  <si>
    <t>16.10.15</t>
  </si>
  <si>
    <t>19.10.15</t>
  </si>
  <si>
    <t>22.10.15</t>
  </si>
  <si>
    <t>23.10.15</t>
  </si>
  <si>
    <t>facial asym</t>
  </si>
  <si>
    <t>26.10.15</t>
  </si>
  <si>
    <t>recent HBP, recent VA 6/12 vs .prev 6/6</t>
  </si>
  <si>
    <t>30.10.15</t>
  </si>
  <si>
    <t>w/3 BU yoked, BO D 9/15/1, DLP 3 BI</t>
  </si>
  <si>
    <t>1.11.15</t>
  </si>
  <si>
    <t>4.11.15</t>
  </si>
  <si>
    <t>6.11.15</t>
  </si>
  <si>
    <t>08.11.15</t>
  </si>
  <si>
    <t>9.11.15</t>
  </si>
  <si>
    <t>w/6 BU, 3XP DVP, BO 0/9/2, sister of #1, both had unusual births</t>
  </si>
  <si>
    <t>w/3 BU, 6 BI w/0/10.5/-3; w/5 BU, 4.5 XP w/0/6.5/-2.5. Rejects 2 to 4 BI at D</t>
  </si>
  <si>
    <t>19.11.15</t>
  </si>
  <si>
    <t>22.11.15</t>
  </si>
  <si>
    <t>likes 6 BU @ D</t>
  </si>
  <si>
    <t>23.11.15</t>
  </si>
  <si>
    <t>likes 3 BU @ D &amp; N</t>
  </si>
  <si>
    <t>25.11.15</t>
  </si>
  <si>
    <t>02.12.15</t>
  </si>
  <si>
    <t>likes 3 BU @ D</t>
  </si>
  <si>
    <t>21.12.15</t>
  </si>
  <si>
    <t>24.12.15</t>
  </si>
  <si>
    <t>needs more than 6</t>
  </si>
  <si>
    <t>DLP w/3 up: 10 In, BO x/9/0; w/6 BU 10.25 In, BO x/8.5/0.5</t>
  </si>
  <si>
    <t>27.12.15</t>
  </si>
  <si>
    <t>recent HA's &amp; tired (borderln mononucleosis?)</t>
  </si>
  <si>
    <t>wears CL's, likes 5 BU over gl.s</t>
  </si>
  <si>
    <t>28.12.15</t>
  </si>
  <si>
    <t>likes Add +1.25, rejex 4 BO</t>
  </si>
  <si>
    <t>31.12.15</t>
  </si>
  <si>
    <t>20.1.16</t>
  </si>
  <si>
    <t>27.1.16</t>
  </si>
  <si>
    <t>28.1.16</t>
  </si>
  <si>
    <t>31.1.16</t>
  </si>
  <si>
    <t>1.2.16</t>
  </si>
  <si>
    <t>2.2.16</t>
  </si>
  <si>
    <t>3.2.16</t>
  </si>
  <si>
    <t>4.2.16</t>
  </si>
  <si>
    <t>5.2.16</t>
  </si>
  <si>
    <t>7.2.16</t>
  </si>
  <si>
    <t>8.2.16</t>
  </si>
  <si>
    <t>9.2.16</t>
  </si>
  <si>
    <t>10.2.16</t>
  </si>
  <si>
    <t>11.2.16</t>
  </si>
  <si>
    <t>12.2.16</t>
  </si>
  <si>
    <t>14.2.16</t>
  </si>
  <si>
    <t>15.2.16</t>
  </si>
  <si>
    <t>16.2.16</t>
  </si>
  <si>
    <t>18.2.16</t>
  </si>
  <si>
    <t>19.2.16</t>
  </si>
  <si>
    <t>21.2.16</t>
  </si>
  <si>
    <t>23.2.16</t>
  </si>
  <si>
    <t>26.6.16</t>
  </si>
  <si>
    <t>2.3.16</t>
  </si>
  <si>
    <t>10.3.16</t>
  </si>
  <si>
    <t>36+</t>
  </si>
  <si>
    <t>40+</t>
  </si>
  <si>
    <t>likes 8 to 12 BO @ D</t>
  </si>
  <si>
    <t>F</t>
  </si>
  <si>
    <t>M</t>
  </si>
  <si>
    <t>likes 3 BO</t>
  </si>
  <si>
    <t>FCC +1, likes 4 BO over old gl.s</t>
  </si>
  <si>
    <t>doesn't have glasses</t>
  </si>
  <si>
    <t>likes 2 out and Add +1</t>
  </si>
  <si>
    <t>rejects Add</t>
  </si>
  <si>
    <t>H/O prisms, VT</t>
  </si>
  <si>
    <t>CI</t>
  </si>
  <si>
    <t>likes 2 to 4 BI @ D</t>
  </si>
  <si>
    <t>likes 1 out</t>
  </si>
  <si>
    <t>Add +1, likes 1 IN @ N</t>
  </si>
  <si>
    <t>net overrefraction w/SCL's in performed</t>
  </si>
  <si>
    <t>likes near Add</t>
  </si>
  <si>
    <t>likes 2.5 out @ D</t>
  </si>
  <si>
    <t>w/4 BU yoked, 9.5 IN, BO D 3/19.5/9</t>
  </si>
  <si>
    <t>likes 2 out</t>
  </si>
  <si>
    <t>likes Add +0.25</t>
  </si>
  <si>
    <t>chronic fatigue syndr., fibromyalgia</t>
  </si>
  <si>
    <t>Add +0.75, intermittente suppression during Binocular Balance test</t>
  </si>
  <si>
    <t>no subj improvement w/4 BU yoked @ D; likes 2 BI @ N</t>
  </si>
  <si>
    <t>likes 4 BI @ d, 10 BI @ N, over old gl.s</t>
  </si>
  <si>
    <t>mild amblyopia LE, h/o VT</t>
  </si>
  <si>
    <t>patient was tired</t>
  </si>
  <si>
    <t>Gender</t>
  </si>
  <si>
    <t>h/o forehead trauma twice</t>
  </si>
  <si>
    <t>9.5.16</t>
  </si>
  <si>
    <t>has no glasses -- noticed marked improvement w/new Rx</t>
  </si>
  <si>
    <t>takes ritalin, has Mongolid slant right eye, likes BU yoked</t>
  </si>
  <si>
    <t>31.8.16</t>
  </si>
  <si>
    <t>RE lower</t>
  </si>
  <si>
    <t>1.9.16</t>
  </si>
  <si>
    <t>2.9.16</t>
  </si>
  <si>
    <t>likes 4 BU @D, 5 BU @ N</t>
  </si>
  <si>
    <t>D x/15/8, N x/19/11</t>
  </si>
  <si>
    <t>4.9.16</t>
  </si>
  <si>
    <t>38+</t>
  </si>
  <si>
    <t>likes 4 BU over old Rx</t>
  </si>
  <si>
    <t>11.9.16</t>
  </si>
  <si>
    <t>12.9.16</t>
  </si>
  <si>
    <t>ADD +2.75</t>
  </si>
  <si>
    <t>15.9.16</t>
  </si>
  <si>
    <t>accepts 8 BU D &amp; N</t>
  </si>
  <si>
    <t>21.9.16</t>
  </si>
  <si>
    <t>rejects BU @ D</t>
  </si>
  <si>
    <t>lifts chin on occasion w/old gl.s</t>
  </si>
  <si>
    <t>26.9.16</t>
  </si>
  <si>
    <t>30.9.16</t>
  </si>
  <si>
    <t>maybe accepts 6 BU @ D, possibly accepts 4 BU @ N</t>
  </si>
  <si>
    <t xml:space="preserve">R   </t>
  </si>
  <si>
    <t>Deviation Up- Deviaton Down</t>
  </si>
  <si>
    <t>How many VXP</t>
  </si>
  <si>
    <t>V XP1</t>
  </si>
  <si>
    <t>VXP 2</t>
  </si>
  <si>
    <t>Deviation Up - Primar</t>
  </si>
  <si>
    <t>VXP 3</t>
  </si>
  <si>
    <t>Deviation Primary - Deviation DownGaze</t>
  </si>
  <si>
    <t>V XP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</si>
</sst>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Arial"/>
    </font>
    <font>
      <sz val="10"/>
      <color rgb="FF222222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0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Alignment="1"/>
    <xf numFmtId="0" fontId="0" fillId="2" borderId="0" xfId="0" applyFont="1" applyFill="1" applyAlignment="1"/>
    <xf numFmtId="0" fontId="0" fillId="2" borderId="0" xfId="0" applyFont="1" applyFill="1"/>
    <xf numFmtId="0" fontId="2" fillId="2" borderId="0" xfId="0" applyFont="1" applyFill="1" applyAlignment="1"/>
    <xf numFmtId="0" fontId="0" fillId="2" borderId="0" xfId="0" applyFont="1" applyFill="1" applyAlignment="1">
      <alignment horizontal="right"/>
    </xf>
    <xf numFmtId="0" fontId="2" fillId="2" borderId="0" xfId="0" applyFont="1" applyFill="1"/>
    <xf numFmtId="0" fontId="0" fillId="3" borderId="0" xfId="0" applyFont="1" applyFill="1" applyAlignment="1"/>
    <xf numFmtId="0" fontId="0" fillId="3" borderId="0" xfId="0" applyFont="1" applyFill="1"/>
    <xf numFmtId="0" fontId="2" fillId="3" borderId="0" xfId="0" applyFont="1" applyFill="1" applyAlignment="1"/>
    <xf numFmtId="0" fontId="0" fillId="3" borderId="0" xfId="0" applyFont="1" applyFill="1" applyAlignment="1">
      <alignment horizontal="right"/>
    </xf>
    <xf numFmtId="0" fontId="0" fillId="4" borderId="0" xfId="0" applyFont="1" applyFill="1" applyAlignment="1"/>
    <xf numFmtId="0" fontId="0" fillId="4" borderId="0" xfId="0" applyFont="1" applyFill="1"/>
    <xf numFmtId="0" fontId="2" fillId="4" borderId="0" xfId="0" applyFont="1" applyFill="1" applyAlignment="1"/>
    <xf numFmtId="0" fontId="3" fillId="0" borderId="0" xfId="0" applyFont="1" applyAlignment="1">
      <alignment vertical="center" wrapText="1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0" fontId="2" fillId="3" borderId="0" xfId="0" applyFont="1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4" borderId="0" xfId="0" applyFont="1" applyFill="1"/>
    <xf numFmtId="0" fontId="3" fillId="4" borderId="0" xfId="0" applyFont="1" applyFill="1"/>
    <xf numFmtId="0" fontId="2" fillId="0" borderId="0" xfId="0" applyFont="1" applyAlignment="1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04"/>
  <sheetViews>
    <sheetView tabSelected="1" topLeftCell="W103" zoomScale="145" zoomScaleNormal="145" workbookViewId="0">
      <selection activeCell="AJ117" sqref="AJ117"/>
    </sheetView>
  </sheetViews>
  <sheetFormatPr defaultColWidth="15.125" defaultRowHeight="15" customHeight="1" x14ac:dyDescent="0.2"/>
  <cols>
    <col min="1" max="1" width="15.125" style="5"/>
    <col min="2" max="2" width="8.625" customWidth="1"/>
    <col min="3" max="38" width="8.625" style="26" customWidth="1"/>
    <col min="39" max="39" width="15.125" style="26"/>
  </cols>
  <sheetData>
    <row r="1" spans="1:39" ht="89.25" customHeight="1" x14ac:dyDescent="0.2">
      <c r="B1" s="1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7</v>
      </c>
      <c r="J1" s="18" t="s">
        <v>8</v>
      </c>
      <c r="K1" s="18" t="s">
        <v>9</v>
      </c>
      <c r="L1" s="18"/>
      <c r="M1" s="18" t="s">
        <v>10</v>
      </c>
      <c r="N1" s="18" t="s">
        <v>11</v>
      </c>
      <c r="O1" s="18" t="s">
        <v>12</v>
      </c>
      <c r="P1" s="18" t="s">
        <v>169</v>
      </c>
      <c r="Q1" s="18" t="s">
        <v>171</v>
      </c>
      <c r="R1" s="18" t="s">
        <v>172</v>
      </c>
      <c r="S1" s="18" t="s">
        <v>173</v>
      </c>
      <c r="T1" s="18" t="s">
        <v>174</v>
      </c>
      <c r="U1" s="18" t="s">
        <v>175</v>
      </c>
      <c r="V1" s="18" t="s">
        <v>176</v>
      </c>
      <c r="W1" s="18" t="s">
        <v>13</v>
      </c>
      <c r="X1" s="18" t="s">
        <v>14</v>
      </c>
      <c r="Y1" s="18" t="s">
        <v>15</v>
      </c>
      <c r="Z1" s="18" t="s">
        <v>16</v>
      </c>
      <c r="AA1" s="18" t="s">
        <v>17</v>
      </c>
      <c r="AB1" s="18" t="s">
        <v>18</v>
      </c>
      <c r="AC1" s="18" t="s">
        <v>19</v>
      </c>
      <c r="AD1" s="18" t="s">
        <v>20</v>
      </c>
      <c r="AE1" s="18" t="s">
        <v>21</v>
      </c>
      <c r="AF1" s="18" t="s">
        <v>22</v>
      </c>
      <c r="AG1" s="18" t="s">
        <v>23</v>
      </c>
      <c r="AH1" s="18" t="s">
        <v>24</v>
      </c>
      <c r="AI1" s="27" t="s">
        <v>25</v>
      </c>
      <c r="AJ1" s="27" t="s">
        <v>26</v>
      </c>
      <c r="AK1" s="27" t="s">
        <v>27</v>
      </c>
      <c r="AL1" s="27" t="s">
        <v>28</v>
      </c>
      <c r="AM1" s="27" t="s">
        <v>143</v>
      </c>
    </row>
    <row r="2" spans="1:39" s="6" customFormat="1" ht="14.25" customHeight="1" x14ac:dyDescent="0.2">
      <c r="A2" s="6">
        <v>1</v>
      </c>
      <c r="B2" s="6">
        <v>14</v>
      </c>
      <c r="C2" s="10" t="s">
        <v>93</v>
      </c>
      <c r="D2" s="8">
        <v>1</v>
      </c>
      <c r="E2" s="8">
        <v>0.25</v>
      </c>
      <c r="F2" s="8">
        <v>134</v>
      </c>
      <c r="G2" s="10">
        <f t="shared" ref="G2:G33" si="0">D2-(0.5*E2)</f>
        <v>0.875</v>
      </c>
      <c r="H2" s="8">
        <v>1.25</v>
      </c>
      <c r="I2" s="8">
        <v>0.5</v>
      </c>
      <c r="J2" s="8">
        <v>143</v>
      </c>
      <c r="K2" s="10">
        <f t="shared" ref="K2:K33" si="1">H2-(0.5*I2)</f>
        <v>1</v>
      </c>
      <c r="L2" s="10"/>
      <c r="M2" s="8">
        <v>2</v>
      </c>
      <c r="N2" s="8">
        <v>1</v>
      </c>
      <c r="O2" s="8">
        <v>0</v>
      </c>
      <c r="P2" s="8">
        <f>M2-O2</f>
        <v>2</v>
      </c>
      <c r="Q2" s="8">
        <f>IF(ABS(P2)&gt;14,1,0)</f>
        <v>0</v>
      </c>
      <c r="R2" s="8">
        <f>IF(ABS(P2)&gt;9,1,0)</f>
        <v>0</v>
      </c>
      <c r="S2" s="8">
        <f>M2-N2</f>
        <v>1</v>
      </c>
      <c r="T2" s="8">
        <f>IF(ABS(S2)&gt;4,1,0)</f>
        <v>0</v>
      </c>
      <c r="U2" s="8">
        <f>N2-O2</f>
        <v>1</v>
      </c>
      <c r="V2" s="8">
        <f>IF(ABS(U2)&gt;4,1,0)</f>
        <v>0</v>
      </c>
      <c r="W2" s="8">
        <v>0</v>
      </c>
      <c r="X2" s="8">
        <v>0</v>
      </c>
      <c r="Y2" s="8">
        <v>0</v>
      </c>
      <c r="Z2" s="8">
        <v>6</v>
      </c>
      <c r="AA2" s="8">
        <v>12</v>
      </c>
      <c r="AB2" s="8">
        <v>10</v>
      </c>
      <c r="AC2" s="8">
        <v>1.5</v>
      </c>
      <c r="AD2" s="8">
        <v>7</v>
      </c>
      <c r="AE2" s="8">
        <v>20</v>
      </c>
      <c r="AF2" s="8">
        <v>2</v>
      </c>
      <c r="AG2" s="8">
        <v>58</v>
      </c>
      <c r="AH2" s="10"/>
      <c r="AI2" s="8">
        <v>9</v>
      </c>
      <c r="AJ2" s="10"/>
      <c r="AK2" s="10"/>
      <c r="AL2" s="8" t="s">
        <v>48</v>
      </c>
      <c r="AM2" s="8" t="s">
        <v>119</v>
      </c>
    </row>
    <row r="3" spans="1:39" s="6" customFormat="1" ht="14.25" customHeight="1" x14ac:dyDescent="0.2">
      <c r="A3" s="6">
        <v>2</v>
      </c>
      <c r="B3" s="7">
        <v>15</v>
      </c>
      <c r="C3" s="10" t="s">
        <v>57</v>
      </c>
      <c r="D3" s="10">
        <v>-1.75</v>
      </c>
      <c r="E3" s="10">
        <v>0.5</v>
      </c>
      <c r="F3" s="10">
        <v>115</v>
      </c>
      <c r="G3" s="10">
        <f t="shared" si="0"/>
        <v>-2</v>
      </c>
      <c r="H3" s="10">
        <v>-1.75</v>
      </c>
      <c r="I3" s="10">
        <v>0.5</v>
      </c>
      <c r="J3" s="10">
        <v>85</v>
      </c>
      <c r="K3" s="10">
        <f t="shared" si="1"/>
        <v>-2</v>
      </c>
      <c r="L3" s="10"/>
      <c r="M3" s="10">
        <v>8</v>
      </c>
      <c r="N3" s="10">
        <v>9</v>
      </c>
      <c r="O3" s="10">
        <v>10</v>
      </c>
      <c r="P3" s="8">
        <f t="shared" ref="P3:P66" si="2">M3-O3</f>
        <v>-2</v>
      </c>
      <c r="Q3" s="8">
        <f t="shared" ref="Q3:Q66" si="3">IF(ABS(P3)&gt;14,1,0)</f>
        <v>0</v>
      </c>
      <c r="R3" s="8">
        <f t="shared" ref="R3:R66" si="4">IF(ABS(P3)&gt;9,1,0)</f>
        <v>0</v>
      </c>
      <c r="S3" s="8">
        <f t="shared" ref="S3:S66" si="5">M3-N3</f>
        <v>-1</v>
      </c>
      <c r="T3" s="8">
        <f t="shared" ref="T3:T66" si="6">IF(ABS(S3)&gt;4,1,0)</f>
        <v>0</v>
      </c>
      <c r="U3" s="8">
        <f t="shared" ref="U3:U66" si="7">N3-O3</f>
        <v>-1</v>
      </c>
      <c r="V3" s="8">
        <f t="shared" ref="V3:V66" si="8">IF(ABS(U3)&gt;4,1,0)</f>
        <v>0</v>
      </c>
      <c r="W3" s="10">
        <v>3</v>
      </c>
      <c r="X3" s="10">
        <v>4</v>
      </c>
      <c r="Y3" s="10">
        <v>1.5</v>
      </c>
      <c r="Z3" s="10">
        <v>0</v>
      </c>
      <c r="AA3" s="19">
        <v>13</v>
      </c>
      <c r="AB3" s="10">
        <v>9</v>
      </c>
      <c r="AC3" s="10">
        <v>8.5</v>
      </c>
      <c r="AD3" s="10">
        <v>0</v>
      </c>
      <c r="AE3" s="10">
        <v>20</v>
      </c>
      <c r="AF3" s="10">
        <v>1</v>
      </c>
      <c r="AG3" s="10">
        <v>56.5</v>
      </c>
      <c r="AH3" s="10"/>
      <c r="AI3" s="10">
        <v>12</v>
      </c>
      <c r="AJ3" s="10"/>
      <c r="AK3" s="10"/>
      <c r="AL3" s="10" t="s">
        <v>33</v>
      </c>
      <c r="AM3" s="8" t="s">
        <v>120</v>
      </c>
    </row>
    <row r="4" spans="1:39" s="6" customFormat="1" ht="14.25" customHeight="1" x14ac:dyDescent="0.2">
      <c r="A4" s="6">
        <v>3</v>
      </c>
      <c r="B4" s="6">
        <v>15</v>
      </c>
      <c r="C4" s="10" t="s">
        <v>96</v>
      </c>
      <c r="D4" s="8">
        <v>0.5</v>
      </c>
      <c r="E4" s="8">
        <v>1</v>
      </c>
      <c r="F4" s="8">
        <v>145</v>
      </c>
      <c r="G4" s="10">
        <f t="shared" si="0"/>
        <v>0</v>
      </c>
      <c r="H4" s="8">
        <v>0.75</v>
      </c>
      <c r="I4" s="8">
        <v>0.5</v>
      </c>
      <c r="J4" s="8">
        <v>15</v>
      </c>
      <c r="K4" s="10">
        <f t="shared" si="1"/>
        <v>0.5</v>
      </c>
      <c r="L4" s="10"/>
      <c r="M4" s="8">
        <v>2</v>
      </c>
      <c r="N4" s="8">
        <v>4</v>
      </c>
      <c r="O4" s="8">
        <v>3</v>
      </c>
      <c r="P4" s="8">
        <f t="shared" si="2"/>
        <v>-1</v>
      </c>
      <c r="Q4" s="8">
        <f t="shared" si="3"/>
        <v>0</v>
      </c>
      <c r="R4" s="8">
        <f t="shared" si="4"/>
        <v>0</v>
      </c>
      <c r="S4" s="8">
        <f t="shared" si="5"/>
        <v>-2</v>
      </c>
      <c r="T4" s="8">
        <f t="shared" si="6"/>
        <v>0</v>
      </c>
      <c r="U4" s="8">
        <f t="shared" si="7"/>
        <v>1</v>
      </c>
      <c r="V4" s="8">
        <f t="shared" si="8"/>
        <v>0</v>
      </c>
      <c r="W4" s="8">
        <v>0</v>
      </c>
      <c r="X4" s="8">
        <v>0</v>
      </c>
      <c r="Y4" s="8">
        <v>0</v>
      </c>
      <c r="Z4" s="8">
        <v>4</v>
      </c>
      <c r="AA4" s="8">
        <v>14</v>
      </c>
      <c r="AB4" s="8">
        <v>4</v>
      </c>
      <c r="AC4" s="8">
        <v>3.5</v>
      </c>
      <c r="AD4" s="8">
        <v>6</v>
      </c>
      <c r="AE4" s="8">
        <v>16</v>
      </c>
      <c r="AF4" s="8">
        <v>11</v>
      </c>
      <c r="AG4" s="8">
        <v>60</v>
      </c>
      <c r="AH4" s="10"/>
      <c r="AI4" s="8">
        <v>15</v>
      </c>
      <c r="AJ4" s="10"/>
      <c r="AK4" s="10"/>
      <c r="AL4" s="8" t="s">
        <v>48</v>
      </c>
      <c r="AM4" s="8" t="s">
        <v>119</v>
      </c>
    </row>
    <row r="5" spans="1:39" s="6" customFormat="1" ht="14.25" customHeight="1" x14ac:dyDescent="0.2">
      <c r="A5" s="6">
        <v>4</v>
      </c>
      <c r="B5" s="7">
        <v>16</v>
      </c>
      <c r="C5" s="10" t="s">
        <v>64</v>
      </c>
      <c r="D5" s="10">
        <v>-6.75</v>
      </c>
      <c r="E5" s="10">
        <v>1.25</v>
      </c>
      <c r="F5" s="19">
        <v>180</v>
      </c>
      <c r="G5" s="10">
        <f t="shared" si="0"/>
        <v>-7.375</v>
      </c>
      <c r="H5" s="10">
        <v>-7</v>
      </c>
      <c r="I5" s="10">
        <v>1</v>
      </c>
      <c r="J5" s="10">
        <v>180</v>
      </c>
      <c r="K5" s="10">
        <f t="shared" si="1"/>
        <v>-7.5</v>
      </c>
      <c r="L5" s="10"/>
      <c r="M5" s="10">
        <v>12</v>
      </c>
      <c r="N5" s="10">
        <v>14</v>
      </c>
      <c r="O5" s="10">
        <v>8</v>
      </c>
      <c r="P5" s="8">
        <f t="shared" si="2"/>
        <v>4</v>
      </c>
      <c r="Q5" s="8">
        <f t="shared" si="3"/>
        <v>0</v>
      </c>
      <c r="R5" s="8">
        <f t="shared" si="4"/>
        <v>0</v>
      </c>
      <c r="S5" s="8">
        <f t="shared" si="5"/>
        <v>-2</v>
      </c>
      <c r="T5" s="8">
        <f t="shared" si="6"/>
        <v>0</v>
      </c>
      <c r="U5" s="8">
        <f t="shared" si="7"/>
        <v>6</v>
      </c>
      <c r="V5" s="8">
        <f t="shared" si="8"/>
        <v>1</v>
      </c>
      <c r="W5" s="10">
        <v>0</v>
      </c>
      <c r="X5" s="10">
        <v>0</v>
      </c>
      <c r="Y5" s="10">
        <v>5</v>
      </c>
      <c r="Z5" s="10">
        <v>9</v>
      </c>
      <c r="AA5" s="19">
        <v>23</v>
      </c>
      <c r="AB5" s="10">
        <v>0</v>
      </c>
      <c r="AC5" s="10">
        <v>13</v>
      </c>
      <c r="AD5" s="10">
        <v>0</v>
      </c>
      <c r="AE5" s="10">
        <v>32</v>
      </c>
      <c r="AF5" s="10">
        <v>14</v>
      </c>
      <c r="AG5" s="10">
        <v>59.5</v>
      </c>
      <c r="AH5" s="10">
        <v>3</v>
      </c>
      <c r="AI5" s="10">
        <v>19</v>
      </c>
      <c r="AJ5" s="10" t="s">
        <v>65</v>
      </c>
      <c r="AK5" s="10"/>
      <c r="AL5" s="10" t="s">
        <v>48</v>
      </c>
      <c r="AM5" s="8" t="s">
        <v>120</v>
      </c>
    </row>
    <row r="6" spans="1:39" s="6" customFormat="1" ht="14.25" customHeight="1" x14ac:dyDescent="0.2">
      <c r="A6" s="6">
        <v>5</v>
      </c>
      <c r="B6" s="6">
        <v>16</v>
      </c>
      <c r="C6" s="10" t="s">
        <v>105</v>
      </c>
      <c r="D6" s="8">
        <v>3.25</v>
      </c>
      <c r="E6" s="8">
        <v>1</v>
      </c>
      <c r="F6" s="8">
        <v>155</v>
      </c>
      <c r="G6" s="10">
        <f t="shared" si="0"/>
        <v>2.75</v>
      </c>
      <c r="H6" s="8">
        <v>2.75</v>
      </c>
      <c r="I6" s="8">
        <v>0.75</v>
      </c>
      <c r="J6" s="8">
        <v>10</v>
      </c>
      <c r="K6" s="10">
        <f t="shared" si="1"/>
        <v>2.375</v>
      </c>
      <c r="L6" s="10"/>
      <c r="M6" s="8">
        <v>0</v>
      </c>
      <c r="N6" s="8">
        <v>0</v>
      </c>
      <c r="O6" s="8">
        <v>0</v>
      </c>
      <c r="P6" s="8">
        <f t="shared" si="2"/>
        <v>0</v>
      </c>
      <c r="Q6" s="8">
        <f t="shared" si="3"/>
        <v>0</v>
      </c>
      <c r="R6" s="8">
        <f t="shared" si="4"/>
        <v>0</v>
      </c>
      <c r="S6" s="8">
        <f t="shared" si="5"/>
        <v>0</v>
      </c>
      <c r="T6" s="8">
        <f t="shared" si="6"/>
        <v>0</v>
      </c>
      <c r="U6" s="8">
        <f t="shared" si="7"/>
        <v>0</v>
      </c>
      <c r="V6" s="8">
        <f t="shared" si="8"/>
        <v>0</v>
      </c>
      <c r="W6" s="8">
        <v>0</v>
      </c>
      <c r="X6" s="8">
        <v>0</v>
      </c>
      <c r="Y6" s="8">
        <v>0</v>
      </c>
      <c r="Z6" s="8">
        <v>14</v>
      </c>
      <c r="AA6" s="8">
        <v>14</v>
      </c>
      <c r="AB6" s="8">
        <v>8</v>
      </c>
      <c r="AC6" s="8">
        <v>2</v>
      </c>
      <c r="AD6" s="8">
        <v>22</v>
      </c>
      <c r="AE6" s="8">
        <v>30</v>
      </c>
      <c r="AF6" s="8">
        <v>9.5</v>
      </c>
      <c r="AG6" s="8">
        <v>61.5</v>
      </c>
      <c r="AH6" s="10"/>
      <c r="AI6" s="8">
        <v>23</v>
      </c>
      <c r="AJ6" s="10"/>
      <c r="AK6" s="10"/>
      <c r="AL6" s="8" t="s">
        <v>33</v>
      </c>
      <c r="AM6" s="8" t="s">
        <v>119</v>
      </c>
    </row>
    <row r="7" spans="1:39" s="6" customFormat="1" ht="14.25" customHeight="1" x14ac:dyDescent="0.2">
      <c r="A7" s="6">
        <v>6</v>
      </c>
      <c r="B7" s="7">
        <v>17</v>
      </c>
      <c r="C7" s="10" t="s">
        <v>62</v>
      </c>
      <c r="D7" s="10">
        <v>-8</v>
      </c>
      <c r="E7" s="10">
        <v>1</v>
      </c>
      <c r="F7" s="19">
        <v>30</v>
      </c>
      <c r="G7" s="10">
        <f t="shared" si="0"/>
        <v>-8.5</v>
      </c>
      <c r="H7" s="10">
        <v>-5.75</v>
      </c>
      <c r="I7" s="10">
        <v>1.25</v>
      </c>
      <c r="J7" s="10">
        <v>145</v>
      </c>
      <c r="K7" s="10">
        <f t="shared" si="1"/>
        <v>-6.375</v>
      </c>
      <c r="L7" s="10"/>
      <c r="M7" s="10">
        <v>22.5</v>
      </c>
      <c r="N7" s="10">
        <v>27.5</v>
      </c>
      <c r="O7" s="10">
        <v>17</v>
      </c>
      <c r="P7" s="8">
        <f t="shared" si="2"/>
        <v>5.5</v>
      </c>
      <c r="Q7" s="8">
        <f t="shared" si="3"/>
        <v>0</v>
      </c>
      <c r="R7" s="8">
        <f t="shared" si="4"/>
        <v>0</v>
      </c>
      <c r="S7" s="8">
        <f t="shared" si="5"/>
        <v>-5</v>
      </c>
      <c r="T7" s="8">
        <f t="shared" si="6"/>
        <v>1</v>
      </c>
      <c r="U7" s="8">
        <f t="shared" si="7"/>
        <v>10.5</v>
      </c>
      <c r="V7" s="8">
        <f t="shared" si="8"/>
        <v>1</v>
      </c>
      <c r="W7" s="10">
        <v>4</v>
      </c>
      <c r="X7" s="10">
        <v>7</v>
      </c>
      <c r="Y7" s="10">
        <v>3.5</v>
      </c>
      <c r="Z7" s="10">
        <v>0</v>
      </c>
      <c r="AA7" s="19">
        <v>10</v>
      </c>
      <c r="AB7" s="10">
        <v>0</v>
      </c>
      <c r="AC7" s="10">
        <v>24</v>
      </c>
      <c r="AD7" s="10">
        <v>0</v>
      </c>
      <c r="AE7" s="10">
        <v>18</v>
      </c>
      <c r="AF7" s="10">
        <v>7</v>
      </c>
      <c r="AG7" s="10">
        <v>69</v>
      </c>
      <c r="AH7" s="10"/>
      <c r="AI7" s="10">
        <v>4</v>
      </c>
      <c r="AJ7" s="10"/>
      <c r="AK7" s="10"/>
      <c r="AL7" s="10" t="s">
        <v>33</v>
      </c>
      <c r="AM7" s="8" t="s">
        <v>120</v>
      </c>
    </row>
    <row r="8" spans="1:39" s="6" customFormat="1" ht="14.25" customHeight="1" x14ac:dyDescent="0.2">
      <c r="A8" s="6">
        <v>7</v>
      </c>
      <c r="B8" s="6">
        <v>17</v>
      </c>
      <c r="C8" s="10" t="s">
        <v>145</v>
      </c>
      <c r="D8" s="8">
        <v>-0.25</v>
      </c>
      <c r="E8" s="10">
        <v>0.5</v>
      </c>
      <c r="F8" s="8">
        <v>30</v>
      </c>
      <c r="G8" s="10">
        <f t="shared" si="0"/>
        <v>-0.5</v>
      </c>
      <c r="H8" s="8">
        <v>-0.25</v>
      </c>
      <c r="I8" s="8">
        <v>0.25</v>
      </c>
      <c r="J8" s="8">
        <v>65</v>
      </c>
      <c r="K8" s="10">
        <f t="shared" si="1"/>
        <v>-0.375</v>
      </c>
      <c r="L8" s="10"/>
      <c r="M8" s="8">
        <v>8</v>
      </c>
      <c r="N8" s="8">
        <v>3</v>
      </c>
      <c r="O8" s="8">
        <v>0</v>
      </c>
      <c r="P8" s="8">
        <f t="shared" si="2"/>
        <v>8</v>
      </c>
      <c r="Q8" s="8">
        <f t="shared" si="3"/>
        <v>0</v>
      </c>
      <c r="R8" s="8">
        <f t="shared" si="4"/>
        <v>0</v>
      </c>
      <c r="S8" s="8">
        <f t="shared" si="5"/>
        <v>5</v>
      </c>
      <c r="T8" s="8">
        <f t="shared" si="6"/>
        <v>1</v>
      </c>
      <c r="U8" s="8">
        <f t="shared" si="7"/>
        <v>3</v>
      </c>
      <c r="V8" s="8">
        <f t="shared" si="8"/>
        <v>0</v>
      </c>
      <c r="W8" s="8">
        <v>3</v>
      </c>
      <c r="X8" s="8">
        <v>5</v>
      </c>
      <c r="Y8" s="8">
        <v>2</v>
      </c>
      <c r="Z8" s="8">
        <v>4</v>
      </c>
      <c r="AA8" s="8">
        <v>8</v>
      </c>
      <c r="AB8" s="8">
        <v>5</v>
      </c>
      <c r="AC8" s="8">
        <v>4</v>
      </c>
      <c r="AD8" s="8">
        <v>0</v>
      </c>
      <c r="AE8" s="8">
        <v>18</v>
      </c>
      <c r="AF8" s="8">
        <v>8</v>
      </c>
      <c r="AG8" s="8">
        <v>68</v>
      </c>
      <c r="AH8" s="10"/>
      <c r="AI8" s="8">
        <v>41</v>
      </c>
      <c r="AJ8" s="10" t="s">
        <v>147</v>
      </c>
      <c r="AK8" s="10" t="s">
        <v>146</v>
      </c>
      <c r="AL8" s="10" t="s">
        <v>48</v>
      </c>
      <c r="AM8" s="8" t="s">
        <v>120</v>
      </c>
    </row>
    <row r="9" spans="1:39" s="6" customFormat="1" ht="14.25" customHeight="1" x14ac:dyDescent="0.2">
      <c r="A9" s="6">
        <v>8</v>
      </c>
      <c r="B9" s="6">
        <v>17</v>
      </c>
      <c r="C9" s="10" t="s">
        <v>150</v>
      </c>
      <c r="D9" s="10">
        <v>-1.75</v>
      </c>
      <c r="E9" s="10">
        <v>0.25</v>
      </c>
      <c r="F9" s="8">
        <v>30</v>
      </c>
      <c r="G9" s="10">
        <f t="shared" si="0"/>
        <v>-1.875</v>
      </c>
      <c r="H9" s="10">
        <v>-1.5</v>
      </c>
      <c r="I9" s="10">
        <v>0.25</v>
      </c>
      <c r="J9" s="10">
        <v>150</v>
      </c>
      <c r="K9" s="10">
        <f t="shared" si="1"/>
        <v>-1.625</v>
      </c>
      <c r="L9" s="10"/>
      <c r="M9" s="8">
        <v>6</v>
      </c>
      <c r="N9" s="8">
        <v>6</v>
      </c>
      <c r="O9" s="8">
        <v>0</v>
      </c>
      <c r="P9" s="8">
        <f t="shared" si="2"/>
        <v>6</v>
      </c>
      <c r="Q9" s="8">
        <f t="shared" si="3"/>
        <v>0</v>
      </c>
      <c r="R9" s="8">
        <f t="shared" si="4"/>
        <v>0</v>
      </c>
      <c r="S9" s="8">
        <f t="shared" si="5"/>
        <v>0</v>
      </c>
      <c r="T9" s="8">
        <f t="shared" si="6"/>
        <v>0</v>
      </c>
      <c r="U9" s="8">
        <f t="shared" si="7"/>
        <v>6</v>
      </c>
      <c r="V9" s="8">
        <f t="shared" si="8"/>
        <v>1</v>
      </c>
      <c r="W9" s="10">
        <v>0</v>
      </c>
      <c r="X9" s="10">
        <v>0</v>
      </c>
      <c r="Y9" s="8">
        <v>0</v>
      </c>
      <c r="Z9" s="10">
        <v>20</v>
      </c>
      <c r="AA9" s="10">
        <v>28</v>
      </c>
      <c r="AB9" s="10">
        <v>14</v>
      </c>
      <c r="AC9" s="8">
        <v>-4</v>
      </c>
      <c r="AD9" s="10">
        <v>0</v>
      </c>
      <c r="AE9" s="10">
        <v>38</v>
      </c>
      <c r="AF9" s="10">
        <v>33</v>
      </c>
      <c r="AG9" s="8">
        <v>61.5</v>
      </c>
      <c r="AH9" s="10"/>
      <c r="AI9" s="8">
        <v>12</v>
      </c>
      <c r="AJ9" s="10"/>
      <c r="AK9" s="10"/>
      <c r="AL9" s="10" t="s">
        <v>33</v>
      </c>
      <c r="AM9" s="8" t="s">
        <v>120</v>
      </c>
    </row>
    <row r="10" spans="1:39" s="6" customFormat="1" ht="14.25" customHeight="1" x14ac:dyDescent="0.2">
      <c r="A10" s="6">
        <v>9</v>
      </c>
      <c r="B10" s="7">
        <v>18</v>
      </c>
      <c r="C10" s="10" t="s">
        <v>38</v>
      </c>
      <c r="D10" s="10">
        <v>-2.25</v>
      </c>
      <c r="E10" s="10">
        <v>0.5</v>
      </c>
      <c r="F10" s="10">
        <v>130</v>
      </c>
      <c r="G10" s="10">
        <f t="shared" si="0"/>
        <v>-2.5</v>
      </c>
      <c r="H10" s="10">
        <v>-3</v>
      </c>
      <c r="I10" s="10">
        <v>0.5</v>
      </c>
      <c r="J10" s="10">
        <v>50</v>
      </c>
      <c r="K10" s="10">
        <f t="shared" si="1"/>
        <v>-3.25</v>
      </c>
      <c r="L10" s="10"/>
      <c r="M10" s="10">
        <v>17</v>
      </c>
      <c r="N10" s="10">
        <v>6</v>
      </c>
      <c r="O10" s="10">
        <v>0</v>
      </c>
      <c r="P10" s="8">
        <f t="shared" si="2"/>
        <v>17</v>
      </c>
      <c r="Q10" s="8">
        <f t="shared" si="3"/>
        <v>1</v>
      </c>
      <c r="R10" s="8">
        <f t="shared" si="4"/>
        <v>1</v>
      </c>
      <c r="S10" s="8">
        <f t="shared" si="5"/>
        <v>11</v>
      </c>
      <c r="T10" s="8">
        <f t="shared" si="6"/>
        <v>1</v>
      </c>
      <c r="U10" s="8">
        <f t="shared" si="7"/>
        <v>6</v>
      </c>
      <c r="V10" s="8">
        <f t="shared" si="8"/>
        <v>1</v>
      </c>
      <c r="W10" s="10">
        <v>0</v>
      </c>
      <c r="X10" s="10">
        <v>0</v>
      </c>
      <c r="Y10" s="10">
        <v>2</v>
      </c>
      <c r="Z10" s="10">
        <v>0</v>
      </c>
      <c r="AA10" s="19">
        <v>24</v>
      </c>
      <c r="AB10" s="10">
        <v>12</v>
      </c>
      <c r="AC10" s="10">
        <v>-3</v>
      </c>
      <c r="AD10" s="10">
        <v>0</v>
      </c>
      <c r="AE10" s="10">
        <v>40</v>
      </c>
      <c r="AF10" s="10" t="s">
        <v>39</v>
      </c>
      <c r="AG10" s="10">
        <v>58</v>
      </c>
      <c r="AH10" s="10"/>
      <c r="AI10" s="10">
        <v>14</v>
      </c>
      <c r="AJ10" s="10" t="s">
        <v>40</v>
      </c>
      <c r="AK10" s="10"/>
      <c r="AL10" s="10" t="s">
        <v>33</v>
      </c>
      <c r="AM10" s="8" t="s">
        <v>120</v>
      </c>
    </row>
    <row r="11" spans="1:39" s="6" customFormat="1" ht="14.25" customHeight="1" x14ac:dyDescent="0.2">
      <c r="A11" s="6">
        <v>10</v>
      </c>
      <c r="B11" s="7">
        <v>18</v>
      </c>
      <c r="C11" s="10" t="s">
        <v>44</v>
      </c>
      <c r="D11" s="10">
        <v>-2.75</v>
      </c>
      <c r="E11" s="10">
        <v>1</v>
      </c>
      <c r="F11" s="10">
        <v>175</v>
      </c>
      <c r="G11" s="10">
        <f t="shared" si="0"/>
        <v>-3.25</v>
      </c>
      <c r="H11" s="10">
        <v>-2.75</v>
      </c>
      <c r="I11" s="10">
        <v>1.25</v>
      </c>
      <c r="J11" s="10">
        <v>10</v>
      </c>
      <c r="K11" s="10">
        <f t="shared" si="1"/>
        <v>-3.375</v>
      </c>
      <c r="L11" s="10"/>
      <c r="M11" s="10">
        <v>9</v>
      </c>
      <c r="N11" s="10">
        <v>4</v>
      </c>
      <c r="O11" s="10">
        <v>0</v>
      </c>
      <c r="P11" s="8">
        <f t="shared" si="2"/>
        <v>9</v>
      </c>
      <c r="Q11" s="8">
        <f t="shared" si="3"/>
        <v>0</v>
      </c>
      <c r="R11" s="8">
        <f t="shared" si="4"/>
        <v>0</v>
      </c>
      <c r="S11" s="8">
        <f t="shared" si="5"/>
        <v>5</v>
      </c>
      <c r="T11" s="8">
        <f t="shared" si="6"/>
        <v>1</v>
      </c>
      <c r="U11" s="8">
        <f t="shared" si="7"/>
        <v>4</v>
      </c>
      <c r="V11" s="8">
        <f t="shared" si="8"/>
        <v>0</v>
      </c>
      <c r="W11" s="10">
        <v>0</v>
      </c>
      <c r="X11" s="10">
        <v>0</v>
      </c>
      <c r="Y11" s="10">
        <v>-1</v>
      </c>
      <c r="Z11" s="10">
        <v>14</v>
      </c>
      <c r="AA11" s="19">
        <v>22</v>
      </c>
      <c r="AB11" s="10">
        <v>12</v>
      </c>
      <c r="AC11" s="10">
        <v>-2</v>
      </c>
      <c r="AD11" s="10">
        <v>20</v>
      </c>
      <c r="AE11" s="10">
        <v>22</v>
      </c>
      <c r="AF11" s="10">
        <v>16</v>
      </c>
      <c r="AG11" s="10">
        <v>57</v>
      </c>
      <c r="AH11" s="10"/>
      <c r="AI11" s="10">
        <v>15</v>
      </c>
      <c r="AJ11" s="10" t="s">
        <v>45</v>
      </c>
      <c r="AK11" s="10"/>
      <c r="AL11" s="10" t="s">
        <v>33</v>
      </c>
      <c r="AM11" s="8" t="s">
        <v>120</v>
      </c>
    </row>
    <row r="12" spans="1:39" s="6" customFormat="1" ht="14.25" customHeight="1" x14ac:dyDescent="0.2">
      <c r="A12" s="6">
        <v>11</v>
      </c>
      <c r="B12" s="9">
        <v>18</v>
      </c>
      <c r="C12" s="8" t="s">
        <v>90</v>
      </c>
      <c r="D12" s="20">
        <v>-1.5</v>
      </c>
      <c r="E12" s="20">
        <v>0.25</v>
      </c>
      <c r="F12" s="20">
        <v>95</v>
      </c>
      <c r="G12" s="10">
        <f t="shared" si="0"/>
        <v>-1.625</v>
      </c>
      <c r="H12" s="20">
        <v>-1.5</v>
      </c>
      <c r="I12" s="20">
        <v>0.25</v>
      </c>
      <c r="J12" s="20">
        <v>95</v>
      </c>
      <c r="K12" s="10">
        <f t="shared" si="1"/>
        <v>-1.625</v>
      </c>
      <c r="L12" s="10"/>
      <c r="M12" s="20">
        <v>1</v>
      </c>
      <c r="N12" s="20">
        <v>3</v>
      </c>
      <c r="O12" s="20">
        <v>2</v>
      </c>
      <c r="P12" s="8">
        <f t="shared" si="2"/>
        <v>-1</v>
      </c>
      <c r="Q12" s="8">
        <f t="shared" si="3"/>
        <v>0</v>
      </c>
      <c r="R12" s="8">
        <f t="shared" si="4"/>
        <v>0</v>
      </c>
      <c r="S12" s="8">
        <f t="shared" si="5"/>
        <v>-2</v>
      </c>
      <c r="T12" s="8">
        <f t="shared" si="6"/>
        <v>0</v>
      </c>
      <c r="U12" s="8">
        <f t="shared" si="7"/>
        <v>1</v>
      </c>
      <c r="V12" s="8">
        <f t="shared" si="8"/>
        <v>0</v>
      </c>
      <c r="W12" s="20">
        <v>0</v>
      </c>
      <c r="X12" s="20">
        <v>0</v>
      </c>
      <c r="Y12" s="20">
        <v>1</v>
      </c>
      <c r="Z12" s="20">
        <v>0</v>
      </c>
      <c r="AA12" s="20">
        <v>16</v>
      </c>
      <c r="AB12" s="20">
        <v>16</v>
      </c>
      <c r="AC12" s="20">
        <v>2</v>
      </c>
      <c r="AD12" s="20">
        <v>0</v>
      </c>
      <c r="AE12" s="20">
        <v>28</v>
      </c>
      <c r="AF12" s="20">
        <v>24</v>
      </c>
      <c r="AG12" s="20">
        <v>60</v>
      </c>
      <c r="AH12" s="8"/>
      <c r="AI12" s="20">
        <v>26</v>
      </c>
      <c r="AJ12" s="28"/>
      <c r="AK12" s="8"/>
      <c r="AL12" s="28" t="s">
        <v>33</v>
      </c>
      <c r="AM12" s="8" t="s">
        <v>119</v>
      </c>
    </row>
    <row r="13" spans="1:39" s="6" customFormat="1" ht="14.25" customHeight="1" x14ac:dyDescent="0.2">
      <c r="A13" s="6">
        <v>12</v>
      </c>
      <c r="B13" s="7">
        <v>19</v>
      </c>
      <c r="C13" s="10" t="s">
        <v>29</v>
      </c>
      <c r="D13" s="10">
        <v>0.25</v>
      </c>
      <c r="E13" s="10">
        <v>0</v>
      </c>
      <c r="F13" s="10">
        <v>0</v>
      </c>
      <c r="G13" s="10">
        <f t="shared" si="0"/>
        <v>0.25</v>
      </c>
      <c r="H13" s="10">
        <v>0.5</v>
      </c>
      <c r="I13" s="10">
        <v>0.25</v>
      </c>
      <c r="J13" s="10">
        <v>176</v>
      </c>
      <c r="K13" s="10">
        <f t="shared" si="1"/>
        <v>0.375</v>
      </c>
      <c r="L13" s="10"/>
      <c r="M13" s="10">
        <v>16</v>
      </c>
      <c r="N13" s="10">
        <v>14</v>
      </c>
      <c r="O13" s="10">
        <v>5</v>
      </c>
      <c r="P13" s="8">
        <f t="shared" si="2"/>
        <v>11</v>
      </c>
      <c r="Q13" s="8">
        <f t="shared" si="3"/>
        <v>0</v>
      </c>
      <c r="R13" s="8">
        <f t="shared" si="4"/>
        <v>1</v>
      </c>
      <c r="S13" s="8">
        <f t="shared" si="5"/>
        <v>2</v>
      </c>
      <c r="T13" s="8">
        <f t="shared" si="6"/>
        <v>0</v>
      </c>
      <c r="U13" s="8">
        <f t="shared" si="7"/>
        <v>9</v>
      </c>
      <c r="V13" s="8">
        <f t="shared" si="8"/>
        <v>1</v>
      </c>
      <c r="W13" s="10">
        <v>0</v>
      </c>
      <c r="X13" s="10">
        <v>0</v>
      </c>
      <c r="Y13" s="10">
        <v>10</v>
      </c>
      <c r="Z13" s="10">
        <v>6</v>
      </c>
      <c r="AA13" s="10">
        <v>16</v>
      </c>
      <c r="AB13" s="10">
        <v>2</v>
      </c>
      <c r="AC13" s="10">
        <v>13</v>
      </c>
      <c r="AD13" s="10">
        <v>0</v>
      </c>
      <c r="AE13" s="10">
        <v>28</v>
      </c>
      <c r="AF13" s="10">
        <v>7</v>
      </c>
      <c r="AG13" s="10">
        <v>62</v>
      </c>
      <c r="AH13" s="10" t="s">
        <v>30</v>
      </c>
      <c r="AI13" s="10">
        <v>12</v>
      </c>
      <c r="AJ13" s="10" t="s">
        <v>31</v>
      </c>
      <c r="AK13" s="10" t="s">
        <v>32</v>
      </c>
      <c r="AL13" s="10" t="s">
        <v>33</v>
      </c>
      <c r="AM13" s="8" t="s">
        <v>119</v>
      </c>
    </row>
    <row r="14" spans="1:39" s="6" customFormat="1" ht="14.25" customHeight="1" x14ac:dyDescent="0.2">
      <c r="A14" s="6">
        <v>13</v>
      </c>
      <c r="B14" s="7">
        <v>19</v>
      </c>
      <c r="C14" s="10" t="s">
        <v>51</v>
      </c>
      <c r="D14" s="10">
        <v>-0.25</v>
      </c>
      <c r="E14" s="10">
        <v>0.5</v>
      </c>
      <c r="F14" s="10">
        <v>95</v>
      </c>
      <c r="G14" s="10">
        <f t="shared" si="0"/>
        <v>-0.5</v>
      </c>
      <c r="H14" s="10">
        <v>-0.75</v>
      </c>
      <c r="I14" s="10">
        <v>0.25</v>
      </c>
      <c r="J14" s="10">
        <v>0</v>
      </c>
      <c r="K14" s="10">
        <f t="shared" si="1"/>
        <v>-0.875</v>
      </c>
      <c r="L14" s="10"/>
      <c r="M14" s="10">
        <v>7</v>
      </c>
      <c r="N14" s="10">
        <v>12</v>
      </c>
      <c r="O14" s="10">
        <v>4</v>
      </c>
      <c r="P14" s="8">
        <f t="shared" si="2"/>
        <v>3</v>
      </c>
      <c r="Q14" s="8">
        <f t="shared" si="3"/>
        <v>0</v>
      </c>
      <c r="R14" s="8">
        <f t="shared" si="4"/>
        <v>0</v>
      </c>
      <c r="S14" s="8">
        <f t="shared" si="5"/>
        <v>-5</v>
      </c>
      <c r="T14" s="8">
        <f t="shared" si="6"/>
        <v>1</v>
      </c>
      <c r="U14" s="8">
        <f t="shared" si="7"/>
        <v>8</v>
      </c>
      <c r="V14" s="8">
        <f t="shared" si="8"/>
        <v>1</v>
      </c>
      <c r="W14" s="10">
        <v>4</v>
      </c>
      <c r="X14" s="10">
        <v>8</v>
      </c>
      <c r="Y14" s="10">
        <v>2.5</v>
      </c>
      <c r="Z14" s="10">
        <v>4</v>
      </c>
      <c r="AA14" s="19">
        <v>16</v>
      </c>
      <c r="AB14" s="10">
        <v>10</v>
      </c>
      <c r="AC14" s="10">
        <v>14.5</v>
      </c>
      <c r="AD14" s="10">
        <v>20</v>
      </c>
      <c r="AE14" s="10">
        <v>22</v>
      </c>
      <c r="AF14" s="10">
        <v>14</v>
      </c>
      <c r="AG14" s="10">
        <v>56</v>
      </c>
      <c r="AH14" s="10">
        <v>3</v>
      </c>
      <c r="AI14" s="10">
        <v>26</v>
      </c>
      <c r="AJ14" s="10" t="s">
        <v>52</v>
      </c>
      <c r="AK14" s="10" t="s">
        <v>53</v>
      </c>
      <c r="AL14" s="10" t="s">
        <v>33</v>
      </c>
      <c r="AM14" s="8" t="s">
        <v>119</v>
      </c>
    </row>
    <row r="15" spans="1:39" s="6" customFormat="1" ht="14.25" customHeight="1" x14ac:dyDescent="0.2">
      <c r="A15" s="6">
        <v>14</v>
      </c>
      <c r="B15" s="6">
        <v>19</v>
      </c>
      <c r="C15" s="10" t="s">
        <v>91</v>
      </c>
      <c r="D15" s="8">
        <v>-4.25</v>
      </c>
      <c r="E15" s="8">
        <v>1.25</v>
      </c>
      <c r="F15" s="8">
        <v>20</v>
      </c>
      <c r="G15" s="10">
        <f t="shared" si="0"/>
        <v>-4.875</v>
      </c>
      <c r="H15" s="8">
        <v>-5.75</v>
      </c>
      <c r="I15" s="8">
        <v>0.75</v>
      </c>
      <c r="J15" s="8">
        <v>160</v>
      </c>
      <c r="K15" s="10">
        <f t="shared" si="1"/>
        <v>-6.125</v>
      </c>
      <c r="L15" s="10"/>
      <c r="M15" s="8">
        <v>4</v>
      </c>
      <c r="N15" s="8">
        <v>8</v>
      </c>
      <c r="O15" s="8">
        <v>3</v>
      </c>
      <c r="P15" s="8">
        <f t="shared" si="2"/>
        <v>1</v>
      </c>
      <c r="Q15" s="8">
        <f t="shared" si="3"/>
        <v>0</v>
      </c>
      <c r="R15" s="8">
        <f t="shared" si="4"/>
        <v>0</v>
      </c>
      <c r="S15" s="8">
        <f t="shared" si="5"/>
        <v>-4</v>
      </c>
      <c r="T15" s="8">
        <f t="shared" si="6"/>
        <v>0</v>
      </c>
      <c r="U15" s="8">
        <f t="shared" si="7"/>
        <v>5</v>
      </c>
      <c r="V15" s="8">
        <f t="shared" si="8"/>
        <v>1</v>
      </c>
      <c r="W15" s="8">
        <v>0</v>
      </c>
      <c r="X15" s="8">
        <v>0</v>
      </c>
      <c r="Y15" s="8">
        <v>0</v>
      </c>
      <c r="Z15" s="8">
        <v>10</v>
      </c>
      <c r="AA15" s="8">
        <v>18</v>
      </c>
      <c r="AB15" s="8">
        <v>6</v>
      </c>
      <c r="AC15" s="8">
        <v>0.5</v>
      </c>
      <c r="AD15" s="8">
        <v>28</v>
      </c>
      <c r="AE15" s="8">
        <v>32</v>
      </c>
      <c r="AF15" s="8">
        <v>22</v>
      </c>
      <c r="AG15" s="8">
        <v>66</v>
      </c>
      <c r="AH15" s="10"/>
      <c r="AI15" s="8">
        <v>11</v>
      </c>
      <c r="AJ15" s="10"/>
      <c r="AK15" s="10"/>
      <c r="AL15" s="8" t="s">
        <v>33</v>
      </c>
      <c r="AM15" s="8" t="s">
        <v>119</v>
      </c>
    </row>
    <row r="16" spans="1:39" s="6" customFormat="1" ht="14.25" customHeight="1" x14ac:dyDescent="0.2">
      <c r="A16" s="6">
        <v>15</v>
      </c>
      <c r="B16" s="6">
        <v>19</v>
      </c>
      <c r="C16" s="10" t="s">
        <v>94</v>
      </c>
      <c r="D16" s="8">
        <v>-4.25</v>
      </c>
      <c r="E16" s="8">
        <v>2</v>
      </c>
      <c r="F16" s="8">
        <v>5</v>
      </c>
      <c r="G16" s="10">
        <f t="shared" si="0"/>
        <v>-5.25</v>
      </c>
      <c r="H16" s="8">
        <v>-3.75</v>
      </c>
      <c r="I16" s="8">
        <v>1.5</v>
      </c>
      <c r="J16" s="8">
        <v>170</v>
      </c>
      <c r="K16" s="10">
        <f t="shared" si="1"/>
        <v>-4.5</v>
      </c>
      <c r="L16" s="10"/>
      <c r="M16" s="8">
        <v>1</v>
      </c>
      <c r="N16" s="8">
        <v>1</v>
      </c>
      <c r="O16" s="8">
        <v>-1</v>
      </c>
      <c r="P16" s="8">
        <f t="shared" si="2"/>
        <v>2</v>
      </c>
      <c r="Q16" s="8">
        <f t="shared" si="3"/>
        <v>0</v>
      </c>
      <c r="R16" s="8">
        <f t="shared" si="4"/>
        <v>0</v>
      </c>
      <c r="S16" s="8">
        <f t="shared" si="5"/>
        <v>0</v>
      </c>
      <c r="T16" s="8">
        <f t="shared" si="6"/>
        <v>0</v>
      </c>
      <c r="U16" s="8">
        <f t="shared" si="7"/>
        <v>2</v>
      </c>
      <c r="V16" s="8">
        <f t="shared" si="8"/>
        <v>0</v>
      </c>
      <c r="W16" s="8">
        <v>0</v>
      </c>
      <c r="X16" s="8">
        <v>0</v>
      </c>
      <c r="Y16" s="8">
        <v>0</v>
      </c>
      <c r="Z16" s="8">
        <v>0</v>
      </c>
      <c r="AA16" s="8">
        <v>8</v>
      </c>
      <c r="AB16" s="8">
        <v>2</v>
      </c>
      <c r="AC16" s="8">
        <v>3</v>
      </c>
      <c r="AD16" s="8">
        <v>0</v>
      </c>
      <c r="AE16" s="8">
        <v>16</v>
      </c>
      <c r="AF16" s="8">
        <v>10</v>
      </c>
      <c r="AG16" s="8">
        <v>63</v>
      </c>
      <c r="AH16" s="10"/>
      <c r="AI16" s="8">
        <v>14</v>
      </c>
      <c r="AJ16" s="10"/>
      <c r="AK16" s="10"/>
      <c r="AL16" s="8" t="s">
        <v>48</v>
      </c>
      <c r="AM16" s="8" t="s">
        <v>120</v>
      </c>
    </row>
    <row r="17" spans="1:39" s="6" customFormat="1" ht="14.25" customHeight="1" x14ac:dyDescent="0.2">
      <c r="A17" s="6">
        <v>16</v>
      </c>
      <c r="B17" s="6">
        <v>19</v>
      </c>
      <c r="C17" s="10" t="s">
        <v>95</v>
      </c>
      <c r="D17" s="8">
        <v>-0.5</v>
      </c>
      <c r="E17" s="8">
        <v>0.75</v>
      </c>
      <c r="F17" s="8">
        <v>102</v>
      </c>
      <c r="G17" s="10">
        <f t="shared" si="0"/>
        <v>-0.875</v>
      </c>
      <c r="H17" s="8">
        <v>-0.25</v>
      </c>
      <c r="I17" s="8">
        <v>0.5</v>
      </c>
      <c r="J17" s="8">
        <v>74</v>
      </c>
      <c r="K17" s="10">
        <f t="shared" si="1"/>
        <v>-0.5</v>
      </c>
      <c r="L17" s="10"/>
      <c r="M17" s="8">
        <v>6</v>
      </c>
      <c r="N17" s="8">
        <v>0.5</v>
      </c>
      <c r="O17" s="8">
        <v>0</v>
      </c>
      <c r="P17" s="8">
        <f t="shared" si="2"/>
        <v>6</v>
      </c>
      <c r="Q17" s="8">
        <f t="shared" si="3"/>
        <v>0</v>
      </c>
      <c r="R17" s="8">
        <f t="shared" si="4"/>
        <v>0</v>
      </c>
      <c r="S17" s="8">
        <f t="shared" si="5"/>
        <v>5.5</v>
      </c>
      <c r="T17" s="8">
        <f t="shared" si="6"/>
        <v>1</v>
      </c>
      <c r="U17" s="8">
        <f t="shared" si="7"/>
        <v>0.5</v>
      </c>
      <c r="V17" s="8">
        <f t="shared" si="8"/>
        <v>0</v>
      </c>
      <c r="W17" s="8">
        <v>0</v>
      </c>
      <c r="X17" s="8">
        <v>0</v>
      </c>
      <c r="Y17" s="8">
        <v>0</v>
      </c>
      <c r="Z17" s="8">
        <v>12</v>
      </c>
      <c r="AA17" s="8">
        <v>16</v>
      </c>
      <c r="AB17" s="8">
        <v>9</v>
      </c>
      <c r="AC17" s="8">
        <v>2.25</v>
      </c>
      <c r="AD17" s="8">
        <v>12</v>
      </c>
      <c r="AE17" s="8">
        <v>15</v>
      </c>
      <c r="AF17" s="8">
        <v>9</v>
      </c>
      <c r="AG17" s="8">
        <v>62.5</v>
      </c>
      <c r="AH17" s="10"/>
      <c r="AI17" s="8">
        <v>15</v>
      </c>
      <c r="AJ17" s="10"/>
      <c r="AK17" s="10"/>
      <c r="AL17" s="8" t="s">
        <v>48</v>
      </c>
      <c r="AM17" s="8" t="s">
        <v>120</v>
      </c>
    </row>
    <row r="18" spans="1:39" s="6" customFormat="1" ht="14.25" customHeight="1" x14ac:dyDescent="0.2">
      <c r="A18" s="6">
        <v>17</v>
      </c>
      <c r="B18" s="6">
        <v>19</v>
      </c>
      <c r="C18" s="10" t="s">
        <v>101</v>
      </c>
      <c r="D18" s="8">
        <v>0.25</v>
      </c>
      <c r="E18" s="8">
        <v>0.25</v>
      </c>
      <c r="F18" s="8">
        <v>129</v>
      </c>
      <c r="G18" s="10">
        <f t="shared" si="0"/>
        <v>0.125</v>
      </c>
      <c r="H18" s="8">
        <v>0.5</v>
      </c>
      <c r="I18" s="8">
        <v>0.5</v>
      </c>
      <c r="J18" s="8">
        <v>82</v>
      </c>
      <c r="K18" s="10">
        <f t="shared" si="1"/>
        <v>0.25</v>
      </c>
      <c r="L18" s="10"/>
      <c r="M18" s="8">
        <v>2</v>
      </c>
      <c r="N18" s="8">
        <v>0</v>
      </c>
      <c r="O18" s="8">
        <v>0</v>
      </c>
      <c r="P18" s="8">
        <f t="shared" si="2"/>
        <v>2</v>
      </c>
      <c r="Q18" s="8">
        <f t="shared" si="3"/>
        <v>0</v>
      </c>
      <c r="R18" s="8">
        <f t="shared" si="4"/>
        <v>0</v>
      </c>
      <c r="S18" s="8">
        <f t="shared" si="5"/>
        <v>2</v>
      </c>
      <c r="T18" s="8">
        <f t="shared" si="6"/>
        <v>0</v>
      </c>
      <c r="U18" s="8">
        <f t="shared" si="7"/>
        <v>0</v>
      </c>
      <c r="V18" s="8">
        <f t="shared" si="8"/>
        <v>0</v>
      </c>
      <c r="W18" s="8">
        <v>0</v>
      </c>
      <c r="X18" s="8">
        <v>0</v>
      </c>
      <c r="Y18" s="8">
        <v>-2</v>
      </c>
      <c r="Z18" s="8">
        <v>0</v>
      </c>
      <c r="AA18" s="8">
        <v>17</v>
      </c>
      <c r="AB18" s="8">
        <v>15</v>
      </c>
      <c r="AC18" s="8">
        <v>0</v>
      </c>
      <c r="AD18" s="8">
        <v>0</v>
      </c>
      <c r="AE18" s="8">
        <v>28</v>
      </c>
      <c r="AF18" s="8">
        <v>13</v>
      </c>
      <c r="AG18" s="8">
        <v>60</v>
      </c>
      <c r="AH18" s="10"/>
      <c r="AI18" s="8">
        <v>19</v>
      </c>
      <c r="AJ18" s="10" t="s">
        <v>132</v>
      </c>
      <c r="AK18" s="10"/>
      <c r="AL18" s="8" t="s">
        <v>48</v>
      </c>
      <c r="AM18" s="8" t="s">
        <v>119</v>
      </c>
    </row>
    <row r="19" spans="1:39" s="6" customFormat="1" ht="14.25" customHeight="1" x14ac:dyDescent="0.2">
      <c r="A19" s="6">
        <v>18</v>
      </c>
      <c r="B19" s="6">
        <v>19</v>
      </c>
      <c r="C19" s="10" t="s">
        <v>105</v>
      </c>
      <c r="D19" s="8">
        <v>-2.75</v>
      </c>
      <c r="E19" s="8">
        <v>1</v>
      </c>
      <c r="F19" s="8">
        <v>65</v>
      </c>
      <c r="G19" s="10">
        <f t="shared" si="0"/>
        <v>-3.25</v>
      </c>
      <c r="H19" s="8">
        <v>-2.5</v>
      </c>
      <c r="I19" s="8">
        <v>0.5</v>
      </c>
      <c r="J19" s="8">
        <v>115</v>
      </c>
      <c r="K19" s="10">
        <f t="shared" si="1"/>
        <v>-2.75</v>
      </c>
      <c r="L19" s="10"/>
      <c r="M19" s="8">
        <v>10</v>
      </c>
      <c r="N19" s="8">
        <v>17</v>
      </c>
      <c r="O19" s="8">
        <v>0</v>
      </c>
      <c r="P19" s="8">
        <f t="shared" si="2"/>
        <v>10</v>
      </c>
      <c r="Q19" s="8">
        <f t="shared" si="3"/>
        <v>0</v>
      </c>
      <c r="R19" s="8">
        <f t="shared" si="4"/>
        <v>1</v>
      </c>
      <c r="S19" s="8">
        <f t="shared" si="5"/>
        <v>-7</v>
      </c>
      <c r="T19" s="8">
        <f t="shared" si="6"/>
        <v>1</v>
      </c>
      <c r="U19" s="8">
        <f t="shared" si="7"/>
        <v>17</v>
      </c>
      <c r="V19" s="8">
        <f t="shared" si="8"/>
        <v>1</v>
      </c>
      <c r="W19" s="8">
        <v>6</v>
      </c>
      <c r="X19" s="8">
        <v>12</v>
      </c>
      <c r="Y19" s="8">
        <v>9.5</v>
      </c>
      <c r="Z19" s="8">
        <v>3</v>
      </c>
      <c r="AA19" s="10" t="s">
        <v>117</v>
      </c>
      <c r="AB19" s="10" t="s">
        <v>39</v>
      </c>
      <c r="AC19" s="8">
        <v>15</v>
      </c>
      <c r="AD19" s="8">
        <v>14</v>
      </c>
      <c r="AE19" s="8">
        <v>19</v>
      </c>
      <c r="AF19" s="8">
        <v>3</v>
      </c>
      <c r="AG19" s="8">
        <v>53</v>
      </c>
      <c r="AH19" s="10"/>
      <c r="AI19" s="8">
        <v>19</v>
      </c>
      <c r="AJ19" s="10"/>
      <c r="AK19" s="10" t="s">
        <v>134</v>
      </c>
      <c r="AL19" s="8" t="s">
        <v>48</v>
      </c>
      <c r="AM19" s="8" t="s">
        <v>119</v>
      </c>
    </row>
    <row r="20" spans="1:39" s="6" customFormat="1" ht="14.25" customHeight="1" x14ac:dyDescent="0.2">
      <c r="A20" s="6">
        <v>19</v>
      </c>
      <c r="B20" s="6">
        <v>19</v>
      </c>
      <c r="C20" s="10" t="s">
        <v>151</v>
      </c>
      <c r="D20" s="10">
        <v>-1</v>
      </c>
      <c r="E20" s="10">
        <v>1.75</v>
      </c>
      <c r="F20" s="8">
        <v>105</v>
      </c>
      <c r="G20" s="10">
        <f t="shared" si="0"/>
        <v>-1.875</v>
      </c>
      <c r="H20" s="10">
        <v>-6.75</v>
      </c>
      <c r="I20" s="10">
        <v>0.5</v>
      </c>
      <c r="J20" s="10">
        <v>115</v>
      </c>
      <c r="K20" s="10">
        <f t="shared" si="1"/>
        <v>-7</v>
      </c>
      <c r="L20" s="10"/>
      <c r="M20" s="8">
        <v>20</v>
      </c>
      <c r="N20" s="8">
        <v>14</v>
      </c>
      <c r="O20" s="8">
        <v>8</v>
      </c>
      <c r="P20" s="8">
        <f t="shared" si="2"/>
        <v>12</v>
      </c>
      <c r="Q20" s="8">
        <f t="shared" si="3"/>
        <v>0</v>
      </c>
      <c r="R20" s="8">
        <f t="shared" si="4"/>
        <v>1</v>
      </c>
      <c r="S20" s="8">
        <f t="shared" si="5"/>
        <v>6</v>
      </c>
      <c r="T20" s="8">
        <f t="shared" si="6"/>
        <v>1</v>
      </c>
      <c r="U20" s="8">
        <f t="shared" si="7"/>
        <v>6</v>
      </c>
      <c r="V20" s="8">
        <f t="shared" si="8"/>
        <v>1</v>
      </c>
      <c r="W20" s="10">
        <v>0</v>
      </c>
      <c r="X20" s="10">
        <v>0</v>
      </c>
      <c r="Y20" s="8">
        <v>2</v>
      </c>
      <c r="Z20" s="10">
        <v>0</v>
      </c>
      <c r="AA20" s="10">
        <v>16</v>
      </c>
      <c r="AB20" s="10">
        <v>4</v>
      </c>
      <c r="AC20" s="8">
        <v>4</v>
      </c>
      <c r="AD20" s="10">
        <v>0</v>
      </c>
      <c r="AE20" s="10">
        <v>27</v>
      </c>
      <c r="AF20" s="10">
        <v>20</v>
      </c>
      <c r="AG20" s="8">
        <v>63.5</v>
      </c>
      <c r="AH20" s="10"/>
      <c r="AI20" s="8">
        <v>10</v>
      </c>
      <c r="AJ20" s="10" t="s">
        <v>152</v>
      </c>
      <c r="AK20" s="10" t="s">
        <v>153</v>
      </c>
      <c r="AL20" s="10" t="s">
        <v>33</v>
      </c>
      <c r="AM20" s="8" t="s">
        <v>120</v>
      </c>
    </row>
    <row r="21" spans="1:39" s="6" customFormat="1" ht="14.25" customHeight="1" x14ac:dyDescent="0.2">
      <c r="A21" s="6">
        <v>20</v>
      </c>
      <c r="B21" s="7">
        <v>20</v>
      </c>
      <c r="C21" s="10" t="s">
        <v>41</v>
      </c>
      <c r="D21" s="10">
        <v>-3.75</v>
      </c>
      <c r="E21" s="10">
        <v>1</v>
      </c>
      <c r="F21" s="10">
        <v>40</v>
      </c>
      <c r="G21" s="10">
        <f t="shared" si="0"/>
        <v>-4.25</v>
      </c>
      <c r="H21" s="10">
        <v>-2.75</v>
      </c>
      <c r="I21" s="10">
        <v>0.25</v>
      </c>
      <c r="J21" s="10">
        <v>140</v>
      </c>
      <c r="K21" s="10">
        <f t="shared" si="1"/>
        <v>-2.875</v>
      </c>
      <c r="L21" s="10"/>
      <c r="M21" s="10">
        <v>11</v>
      </c>
      <c r="N21" s="10">
        <v>9</v>
      </c>
      <c r="O21" s="10">
        <v>3</v>
      </c>
      <c r="P21" s="8">
        <f t="shared" si="2"/>
        <v>8</v>
      </c>
      <c r="Q21" s="8">
        <f t="shared" si="3"/>
        <v>0</v>
      </c>
      <c r="R21" s="8">
        <f t="shared" si="4"/>
        <v>0</v>
      </c>
      <c r="S21" s="8">
        <f t="shared" si="5"/>
        <v>2</v>
      </c>
      <c r="T21" s="8">
        <f t="shared" si="6"/>
        <v>0</v>
      </c>
      <c r="U21" s="8">
        <f t="shared" si="7"/>
        <v>6</v>
      </c>
      <c r="V21" s="8">
        <f t="shared" si="8"/>
        <v>1</v>
      </c>
      <c r="W21" s="10">
        <v>5</v>
      </c>
      <c r="X21" s="10">
        <v>7</v>
      </c>
      <c r="Y21" s="10">
        <v>0</v>
      </c>
      <c r="Z21" s="10">
        <v>20</v>
      </c>
      <c r="AA21" s="19">
        <v>45</v>
      </c>
      <c r="AB21" s="10" t="s">
        <v>39</v>
      </c>
      <c r="AC21" s="10">
        <v>3.5</v>
      </c>
      <c r="AD21" s="10">
        <v>0</v>
      </c>
      <c r="AE21" s="10">
        <v>38</v>
      </c>
      <c r="AF21" s="10">
        <v>24</v>
      </c>
      <c r="AG21" s="10">
        <v>67</v>
      </c>
      <c r="AH21" s="10"/>
      <c r="AI21" s="10">
        <v>40</v>
      </c>
      <c r="AJ21" s="10" t="s">
        <v>42</v>
      </c>
      <c r="AK21" s="10" t="s">
        <v>43</v>
      </c>
      <c r="AL21" s="10" t="s">
        <v>33</v>
      </c>
      <c r="AM21" s="8" t="s">
        <v>119</v>
      </c>
    </row>
    <row r="22" spans="1:39" s="6" customFormat="1" ht="14.25" customHeight="1" x14ac:dyDescent="0.2">
      <c r="A22" s="6">
        <v>21</v>
      </c>
      <c r="B22" s="9">
        <v>21</v>
      </c>
      <c r="C22" s="8" t="s">
        <v>90</v>
      </c>
      <c r="D22" s="20">
        <v>0</v>
      </c>
      <c r="E22" s="20">
        <v>0.75</v>
      </c>
      <c r="F22" s="20">
        <v>120</v>
      </c>
      <c r="G22" s="10">
        <f t="shared" si="0"/>
        <v>-0.375</v>
      </c>
      <c r="H22" s="20">
        <v>0</v>
      </c>
      <c r="I22" s="20">
        <v>0.5</v>
      </c>
      <c r="J22" s="20">
        <v>70</v>
      </c>
      <c r="K22" s="10">
        <f t="shared" si="1"/>
        <v>-0.25</v>
      </c>
      <c r="L22" s="10"/>
      <c r="M22" s="20">
        <v>3</v>
      </c>
      <c r="N22" s="20">
        <v>4</v>
      </c>
      <c r="O22" s="20">
        <v>0</v>
      </c>
      <c r="P22" s="8">
        <f t="shared" si="2"/>
        <v>3</v>
      </c>
      <c r="Q22" s="8">
        <f t="shared" si="3"/>
        <v>0</v>
      </c>
      <c r="R22" s="8">
        <f t="shared" si="4"/>
        <v>0</v>
      </c>
      <c r="S22" s="8">
        <f t="shared" si="5"/>
        <v>-1</v>
      </c>
      <c r="T22" s="8">
        <f t="shared" si="6"/>
        <v>0</v>
      </c>
      <c r="U22" s="8">
        <f t="shared" si="7"/>
        <v>4</v>
      </c>
      <c r="V22" s="8">
        <f t="shared" si="8"/>
        <v>0</v>
      </c>
      <c r="W22" s="20">
        <v>0</v>
      </c>
      <c r="X22" s="20">
        <v>0</v>
      </c>
      <c r="Y22" s="20">
        <v>1.5</v>
      </c>
      <c r="Z22" s="20">
        <v>15</v>
      </c>
      <c r="AA22" s="20">
        <v>20</v>
      </c>
      <c r="AB22" s="20">
        <v>-2</v>
      </c>
      <c r="AC22" s="20">
        <v>2</v>
      </c>
      <c r="AD22" s="20">
        <v>24</v>
      </c>
      <c r="AE22" s="20">
        <v>26</v>
      </c>
      <c r="AF22" s="20">
        <v>12</v>
      </c>
      <c r="AG22" s="20">
        <v>58</v>
      </c>
      <c r="AH22" s="8"/>
      <c r="AI22" s="20">
        <v>22</v>
      </c>
      <c r="AJ22" s="8"/>
      <c r="AK22" s="8"/>
      <c r="AL22" s="28" t="s">
        <v>33</v>
      </c>
      <c r="AM22" s="8" t="s">
        <v>119</v>
      </c>
    </row>
    <row r="23" spans="1:39" s="6" customFormat="1" ht="14.25" customHeight="1" x14ac:dyDescent="0.2">
      <c r="A23" s="6">
        <v>22</v>
      </c>
      <c r="B23" s="6">
        <v>21</v>
      </c>
      <c r="C23" s="10" t="s">
        <v>96</v>
      </c>
      <c r="D23" s="8">
        <v>0</v>
      </c>
      <c r="E23" s="8">
        <v>0.25</v>
      </c>
      <c r="F23" s="8">
        <v>175</v>
      </c>
      <c r="G23" s="10">
        <f t="shared" si="0"/>
        <v>-0.125</v>
      </c>
      <c r="H23" s="8">
        <v>0.25</v>
      </c>
      <c r="I23" s="8">
        <v>0.25</v>
      </c>
      <c r="J23" s="8">
        <v>125</v>
      </c>
      <c r="K23" s="10">
        <f t="shared" si="1"/>
        <v>0.125</v>
      </c>
      <c r="L23" s="10"/>
      <c r="M23" s="8">
        <v>1</v>
      </c>
      <c r="N23" s="8">
        <v>4</v>
      </c>
      <c r="O23" s="8">
        <v>0</v>
      </c>
      <c r="P23" s="8">
        <f t="shared" si="2"/>
        <v>1</v>
      </c>
      <c r="Q23" s="8">
        <f t="shared" si="3"/>
        <v>0</v>
      </c>
      <c r="R23" s="8">
        <f t="shared" si="4"/>
        <v>0</v>
      </c>
      <c r="S23" s="8">
        <f t="shared" si="5"/>
        <v>-3</v>
      </c>
      <c r="T23" s="8">
        <f t="shared" si="6"/>
        <v>0</v>
      </c>
      <c r="U23" s="8">
        <f t="shared" si="7"/>
        <v>4</v>
      </c>
      <c r="V23" s="8">
        <f t="shared" si="8"/>
        <v>0</v>
      </c>
      <c r="W23" s="8">
        <v>0</v>
      </c>
      <c r="X23" s="8">
        <v>0</v>
      </c>
      <c r="Y23" s="8">
        <v>2</v>
      </c>
      <c r="Z23" s="8">
        <v>18</v>
      </c>
      <c r="AA23" s="8">
        <v>20</v>
      </c>
      <c r="AB23" s="8">
        <v>18</v>
      </c>
      <c r="AC23" s="8">
        <v>2</v>
      </c>
      <c r="AD23" s="8">
        <v>24</v>
      </c>
      <c r="AE23" s="8">
        <v>26</v>
      </c>
      <c r="AF23" s="8">
        <v>14</v>
      </c>
      <c r="AG23" s="8">
        <v>60</v>
      </c>
      <c r="AH23" s="10"/>
      <c r="AI23" s="8">
        <v>15</v>
      </c>
      <c r="AJ23" s="10"/>
      <c r="AK23" s="10"/>
      <c r="AL23" s="8" t="s">
        <v>48</v>
      </c>
      <c r="AM23" s="8" t="s">
        <v>119</v>
      </c>
    </row>
    <row r="24" spans="1:39" s="6" customFormat="1" ht="14.25" customHeight="1" x14ac:dyDescent="0.2">
      <c r="A24" s="6">
        <v>23</v>
      </c>
      <c r="B24" s="6">
        <v>21</v>
      </c>
      <c r="C24" s="10" t="s">
        <v>108</v>
      </c>
      <c r="D24" s="8">
        <v>-3.5</v>
      </c>
      <c r="E24" s="8">
        <v>0.25</v>
      </c>
      <c r="F24" s="8">
        <v>160</v>
      </c>
      <c r="G24" s="10">
        <f t="shared" si="0"/>
        <v>-3.625</v>
      </c>
      <c r="H24" s="8">
        <v>-2.25</v>
      </c>
      <c r="I24" s="8">
        <v>0.25</v>
      </c>
      <c r="J24" s="8">
        <v>20</v>
      </c>
      <c r="K24" s="10">
        <f t="shared" si="1"/>
        <v>-2.375</v>
      </c>
      <c r="L24" s="10"/>
      <c r="M24" s="8">
        <v>3</v>
      </c>
      <c r="N24" s="8">
        <v>0</v>
      </c>
      <c r="O24" s="8">
        <v>0</v>
      </c>
      <c r="P24" s="8">
        <f t="shared" si="2"/>
        <v>3</v>
      </c>
      <c r="Q24" s="8">
        <f t="shared" si="3"/>
        <v>0</v>
      </c>
      <c r="R24" s="8">
        <f t="shared" si="4"/>
        <v>0</v>
      </c>
      <c r="S24" s="8">
        <f t="shared" si="5"/>
        <v>3</v>
      </c>
      <c r="T24" s="8">
        <f t="shared" si="6"/>
        <v>0</v>
      </c>
      <c r="U24" s="8">
        <f t="shared" si="7"/>
        <v>0</v>
      </c>
      <c r="V24" s="8">
        <f t="shared" si="8"/>
        <v>0</v>
      </c>
      <c r="W24" s="8">
        <v>4</v>
      </c>
      <c r="X24" s="8">
        <v>6</v>
      </c>
      <c r="Y24" s="8">
        <v>0</v>
      </c>
      <c r="Z24" s="8">
        <v>20</v>
      </c>
      <c r="AA24" s="8">
        <v>23</v>
      </c>
      <c r="AB24" s="8">
        <v>11</v>
      </c>
      <c r="AC24" s="8">
        <v>0</v>
      </c>
      <c r="AD24" s="8">
        <v>0</v>
      </c>
      <c r="AE24" s="8">
        <v>26</v>
      </c>
      <c r="AF24" s="8">
        <v>14</v>
      </c>
      <c r="AG24" s="8">
        <v>66</v>
      </c>
      <c r="AH24" s="10"/>
      <c r="AI24" s="8">
        <v>13</v>
      </c>
      <c r="AJ24" s="10"/>
      <c r="AK24" s="10"/>
      <c r="AL24" s="10" t="s">
        <v>48</v>
      </c>
      <c r="AM24" s="8" t="s">
        <v>119</v>
      </c>
    </row>
    <row r="25" spans="1:39" s="6" customFormat="1" ht="14.25" customHeight="1" x14ac:dyDescent="0.2">
      <c r="A25" s="6">
        <v>24</v>
      </c>
      <c r="B25" s="6">
        <v>21</v>
      </c>
      <c r="C25" s="10" t="s">
        <v>109</v>
      </c>
      <c r="D25" s="8">
        <v>2</v>
      </c>
      <c r="E25" s="10">
        <v>0.75</v>
      </c>
      <c r="F25" s="8">
        <v>10</v>
      </c>
      <c r="G25" s="10">
        <f t="shared" si="0"/>
        <v>1.625</v>
      </c>
      <c r="H25" s="8">
        <v>1.5</v>
      </c>
      <c r="I25" s="8">
        <v>1.25</v>
      </c>
      <c r="J25" s="8">
        <v>8</v>
      </c>
      <c r="K25" s="10">
        <f t="shared" si="1"/>
        <v>0.875</v>
      </c>
      <c r="L25" s="10"/>
      <c r="M25" s="8">
        <v>8</v>
      </c>
      <c r="N25" s="8">
        <v>6</v>
      </c>
      <c r="O25" s="8">
        <v>-2</v>
      </c>
      <c r="P25" s="8">
        <f t="shared" si="2"/>
        <v>10</v>
      </c>
      <c r="Q25" s="8">
        <f t="shared" si="3"/>
        <v>0</v>
      </c>
      <c r="R25" s="8">
        <f t="shared" si="4"/>
        <v>1</v>
      </c>
      <c r="S25" s="8">
        <f t="shared" si="5"/>
        <v>2</v>
      </c>
      <c r="T25" s="8">
        <f t="shared" si="6"/>
        <v>0</v>
      </c>
      <c r="U25" s="8">
        <f t="shared" si="7"/>
        <v>8</v>
      </c>
      <c r="V25" s="8">
        <f t="shared" si="8"/>
        <v>1</v>
      </c>
      <c r="W25" s="8">
        <v>5</v>
      </c>
      <c r="X25" s="8">
        <v>6</v>
      </c>
      <c r="Y25" s="8">
        <v>1</v>
      </c>
      <c r="Z25" s="10">
        <v>6</v>
      </c>
      <c r="AA25" s="8">
        <v>9</v>
      </c>
      <c r="AB25" s="10">
        <v>8</v>
      </c>
      <c r="AC25" s="8">
        <v>0</v>
      </c>
      <c r="AD25" s="8">
        <v>6</v>
      </c>
      <c r="AE25" s="8">
        <v>8</v>
      </c>
      <c r="AF25" s="8">
        <v>7</v>
      </c>
      <c r="AG25" s="8">
        <v>62.5</v>
      </c>
      <c r="AH25" s="10"/>
      <c r="AI25" s="8">
        <v>6</v>
      </c>
      <c r="AJ25" s="10"/>
      <c r="AK25" s="10" t="s">
        <v>138</v>
      </c>
      <c r="AL25" s="10" t="s">
        <v>33</v>
      </c>
      <c r="AM25" s="8" t="s">
        <v>120</v>
      </c>
    </row>
    <row r="26" spans="1:39" s="6" customFormat="1" ht="14.25" customHeight="1" x14ac:dyDescent="0.2">
      <c r="A26" s="6">
        <v>25</v>
      </c>
      <c r="B26" s="6">
        <v>21</v>
      </c>
      <c r="C26" s="10" t="s">
        <v>111</v>
      </c>
      <c r="D26" s="8">
        <v>-2.5</v>
      </c>
      <c r="E26" s="10">
        <v>1</v>
      </c>
      <c r="F26" s="8">
        <v>98</v>
      </c>
      <c r="G26" s="10">
        <f t="shared" si="0"/>
        <v>-3</v>
      </c>
      <c r="H26" s="8">
        <v>-3.25</v>
      </c>
      <c r="I26" s="8">
        <v>0.75</v>
      </c>
      <c r="J26" s="8">
        <v>12</v>
      </c>
      <c r="K26" s="10">
        <f t="shared" si="1"/>
        <v>-3.625</v>
      </c>
      <c r="L26" s="10"/>
      <c r="M26" s="8">
        <v>6</v>
      </c>
      <c r="N26" s="8">
        <v>9</v>
      </c>
      <c r="O26" s="8">
        <v>0</v>
      </c>
      <c r="P26" s="8">
        <f t="shared" si="2"/>
        <v>6</v>
      </c>
      <c r="Q26" s="8">
        <f t="shared" si="3"/>
        <v>0</v>
      </c>
      <c r="R26" s="8">
        <f t="shared" si="4"/>
        <v>0</v>
      </c>
      <c r="S26" s="8">
        <f t="shared" si="5"/>
        <v>-3</v>
      </c>
      <c r="T26" s="8">
        <f t="shared" si="6"/>
        <v>0</v>
      </c>
      <c r="U26" s="8">
        <f t="shared" si="7"/>
        <v>9</v>
      </c>
      <c r="V26" s="8">
        <f t="shared" si="8"/>
        <v>1</v>
      </c>
      <c r="W26" s="8">
        <v>4</v>
      </c>
      <c r="X26" s="8">
        <v>5</v>
      </c>
      <c r="Y26" s="8">
        <v>0</v>
      </c>
      <c r="Z26" s="8">
        <v>6</v>
      </c>
      <c r="AA26" s="8">
        <v>10</v>
      </c>
      <c r="AB26" s="8">
        <v>10</v>
      </c>
      <c r="AC26" s="8">
        <v>9.25</v>
      </c>
      <c r="AD26" s="8">
        <v>20</v>
      </c>
      <c r="AE26" s="8">
        <v>24</v>
      </c>
      <c r="AF26" s="8">
        <v>0.5</v>
      </c>
      <c r="AG26" s="8">
        <v>64</v>
      </c>
      <c r="AH26" s="10"/>
      <c r="AI26" s="10">
        <v>15</v>
      </c>
      <c r="AJ26" s="10"/>
      <c r="AK26" s="10"/>
      <c r="AL26" s="10" t="s">
        <v>48</v>
      </c>
      <c r="AM26" s="8" t="s">
        <v>120</v>
      </c>
    </row>
    <row r="27" spans="1:39" s="6" customFormat="1" ht="14.25" customHeight="1" x14ac:dyDescent="0.2">
      <c r="A27" s="6">
        <v>26</v>
      </c>
      <c r="B27" s="6">
        <v>21</v>
      </c>
      <c r="C27" s="10" t="s">
        <v>111</v>
      </c>
      <c r="D27" s="8">
        <v>-6.25</v>
      </c>
      <c r="E27" s="10">
        <v>0.75</v>
      </c>
      <c r="F27" s="8">
        <v>10</v>
      </c>
      <c r="G27" s="10">
        <f t="shared" si="0"/>
        <v>-6.625</v>
      </c>
      <c r="H27" s="8">
        <v>-5.5</v>
      </c>
      <c r="I27" s="8">
        <v>0.75</v>
      </c>
      <c r="J27" s="8">
        <v>175</v>
      </c>
      <c r="K27" s="10">
        <f t="shared" si="1"/>
        <v>-5.875</v>
      </c>
      <c r="L27" s="10"/>
      <c r="M27" s="8">
        <v>10</v>
      </c>
      <c r="N27" s="8">
        <v>10</v>
      </c>
      <c r="O27" s="8">
        <v>-1</v>
      </c>
      <c r="P27" s="8">
        <f t="shared" si="2"/>
        <v>11</v>
      </c>
      <c r="Q27" s="8">
        <f t="shared" si="3"/>
        <v>0</v>
      </c>
      <c r="R27" s="8">
        <f t="shared" si="4"/>
        <v>1</v>
      </c>
      <c r="S27" s="8">
        <f t="shared" si="5"/>
        <v>0</v>
      </c>
      <c r="T27" s="8">
        <f t="shared" si="6"/>
        <v>0</v>
      </c>
      <c r="U27" s="8">
        <f t="shared" si="7"/>
        <v>11</v>
      </c>
      <c r="V27" s="8">
        <f t="shared" si="8"/>
        <v>1</v>
      </c>
      <c r="W27" s="8">
        <v>6</v>
      </c>
      <c r="X27" s="8">
        <v>8</v>
      </c>
      <c r="Y27" s="8">
        <v>0</v>
      </c>
      <c r="Z27" s="8">
        <v>5</v>
      </c>
      <c r="AA27" s="8">
        <v>25</v>
      </c>
      <c r="AB27" s="8">
        <v>17</v>
      </c>
      <c r="AC27" s="8">
        <v>0</v>
      </c>
      <c r="AD27" s="8">
        <v>0</v>
      </c>
      <c r="AE27" s="8">
        <v>31</v>
      </c>
      <c r="AF27" s="8">
        <v>30</v>
      </c>
      <c r="AG27" s="8">
        <v>60</v>
      </c>
      <c r="AH27" s="10"/>
      <c r="AI27" s="10">
        <v>15</v>
      </c>
      <c r="AJ27" s="10"/>
      <c r="AK27" s="10"/>
      <c r="AL27" s="10" t="s">
        <v>48</v>
      </c>
      <c r="AM27" s="8" t="s">
        <v>119</v>
      </c>
    </row>
    <row r="28" spans="1:39" s="6" customFormat="1" ht="14.25" customHeight="1" x14ac:dyDescent="0.2">
      <c r="A28" s="6">
        <v>27</v>
      </c>
      <c r="B28" s="6">
        <v>22</v>
      </c>
      <c r="C28" s="10" t="s">
        <v>98</v>
      </c>
      <c r="D28" s="8">
        <v>-11</v>
      </c>
      <c r="E28" s="8">
        <v>0.25</v>
      </c>
      <c r="F28" s="8">
        <v>55</v>
      </c>
      <c r="G28" s="10">
        <f t="shared" si="0"/>
        <v>-11.125</v>
      </c>
      <c r="H28" s="8">
        <v>-11.5</v>
      </c>
      <c r="I28" s="8">
        <v>0.75</v>
      </c>
      <c r="J28" s="8">
        <v>180</v>
      </c>
      <c r="K28" s="10">
        <f t="shared" si="1"/>
        <v>-11.875</v>
      </c>
      <c r="L28" s="10"/>
      <c r="M28" s="8">
        <v>8</v>
      </c>
      <c r="N28" s="8">
        <v>8</v>
      </c>
      <c r="O28" s="8">
        <v>2</v>
      </c>
      <c r="P28" s="8">
        <f t="shared" si="2"/>
        <v>6</v>
      </c>
      <c r="Q28" s="8">
        <f t="shared" si="3"/>
        <v>0</v>
      </c>
      <c r="R28" s="8">
        <f t="shared" si="4"/>
        <v>0</v>
      </c>
      <c r="S28" s="8">
        <f t="shared" si="5"/>
        <v>0</v>
      </c>
      <c r="T28" s="8">
        <f t="shared" si="6"/>
        <v>0</v>
      </c>
      <c r="U28" s="8">
        <f t="shared" si="7"/>
        <v>6</v>
      </c>
      <c r="V28" s="8">
        <f t="shared" si="8"/>
        <v>1</v>
      </c>
      <c r="W28" s="8">
        <v>3</v>
      </c>
      <c r="X28" s="8">
        <v>5</v>
      </c>
      <c r="Y28" s="8">
        <v>3</v>
      </c>
      <c r="Z28" s="8">
        <v>0</v>
      </c>
      <c r="AA28" s="8">
        <v>25</v>
      </c>
      <c r="AB28" s="8">
        <v>12</v>
      </c>
      <c r="AC28" s="8">
        <v>10</v>
      </c>
      <c r="AD28" s="8">
        <v>58</v>
      </c>
      <c r="AE28" s="8">
        <v>30</v>
      </c>
      <c r="AF28" s="8">
        <v>20</v>
      </c>
      <c r="AG28" s="8">
        <v>63.5</v>
      </c>
      <c r="AH28" s="10"/>
      <c r="AI28" s="8">
        <v>8</v>
      </c>
      <c r="AJ28" s="10"/>
      <c r="AK28" s="10"/>
      <c r="AL28" s="8" t="s">
        <v>48</v>
      </c>
      <c r="AM28" s="8" t="s">
        <v>120</v>
      </c>
    </row>
    <row r="29" spans="1:39" s="6" customFormat="1" ht="14.25" customHeight="1" x14ac:dyDescent="0.2">
      <c r="A29" s="6">
        <v>28</v>
      </c>
      <c r="B29" s="6">
        <v>22</v>
      </c>
      <c r="C29" s="10" t="s">
        <v>99</v>
      </c>
      <c r="D29" s="8">
        <v>-1.75</v>
      </c>
      <c r="E29" s="8">
        <v>1</v>
      </c>
      <c r="F29" s="8">
        <v>175</v>
      </c>
      <c r="G29" s="10">
        <f t="shared" si="0"/>
        <v>-2.25</v>
      </c>
      <c r="H29" s="8">
        <v>-2.75</v>
      </c>
      <c r="I29" s="8">
        <v>0.75</v>
      </c>
      <c r="J29" s="8">
        <v>180</v>
      </c>
      <c r="K29" s="10">
        <f t="shared" si="1"/>
        <v>-3.125</v>
      </c>
      <c r="L29" s="10"/>
      <c r="M29" s="8">
        <v>10</v>
      </c>
      <c r="N29" s="8">
        <v>8</v>
      </c>
      <c r="O29" s="8">
        <v>6</v>
      </c>
      <c r="P29" s="8">
        <f t="shared" si="2"/>
        <v>4</v>
      </c>
      <c r="Q29" s="8">
        <f t="shared" si="3"/>
        <v>0</v>
      </c>
      <c r="R29" s="8">
        <f t="shared" si="4"/>
        <v>0</v>
      </c>
      <c r="S29" s="8">
        <f t="shared" si="5"/>
        <v>2</v>
      </c>
      <c r="T29" s="8">
        <f t="shared" si="6"/>
        <v>0</v>
      </c>
      <c r="U29" s="8">
        <f t="shared" si="7"/>
        <v>2</v>
      </c>
      <c r="V29" s="8">
        <f t="shared" si="8"/>
        <v>0</v>
      </c>
      <c r="W29" s="8">
        <v>0</v>
      </c>
      <c r="X29" s="8">
        <v>0</v>
      </c>
      <c r="Y29" s="8">
        <v>1.5</v>
      </c>
      <c r="Z29" s="8">
        <v>0</v>
      </c>
      <c r="AA29" s="8">
        <v>12</v>
      </c>
      <c r="AB29" s="8">
        <v>4</v>
      </c>
      <c r="AC29" s="8">
        <v>4.5</v>
      </c>
      <c r="AD29" s="8">
        <v>0</v>
      </c>
      <c r="AE29" s="8">
        <v>22</v>
      </c>
      <c r="AF29" s="8">
        <v>11</v>
      </c>
      <c r="AG29" s="8">
        <v>60</v>
      </c>
      <c r="AH29" s="10"/>
      <c r="AI29" s="8">
        <v>13</v>
      </c>
      <c r="AJ29" s="10"/>
      <c r="AK29" s="10"/>
      <c r="AL29" s="8" t="s">
        <v>33</v>
      </c>
      <c r="AM29" s="8" t="s">
        <v>119</v>
      </c>
    </row>
    <row r="30" spans="1:39" s="6" customFormat="1" ht="14.25" customHeight="1" x14ac:dyDescent="0.2">
      <c r="A30" s="6">
        <v>29</v>
      </c>
      <c r="B30" s="6">
        <v>22</v>
      </c>
      <c r="C30" s="10" t="s">
        <v>111</v>
      </c>
      <c r="D30" s="8">
        <v>-0.5</v>
      </c>
      <c r="E30" s="10">
        <v>0.25</v>
      </c>
      <c r="F30" s="8">
        <v>170</v>
      </c>
      <c r="G30" s="10">
        <f t="shared" si="0"/>
        <v>-0.625</v>
      </c>
      <c r="H30" s="8">
        <v>-1</v>
      </c>
      <c r="I30" s="8">
        <v>0.5</v>
      </c>
      <c r="J30" s="8">
        <v>16</v>
      </c>
      <c r="K30" s="10">
        <f t="shared" si="1"/>
        <v>-1.25</v>
      </c>
      <c r="L30" s="10"/>
      <c r="M30" s="8">
        <v>7</v>
      </c>
      <c r="N30" s="8">
        <v>8</v>
      </c>
      <c r="O30" s="8">
        <v>0</v>
      </c>
      <c r="P30" s="8">
        <f t="shared" si="2"/>
        <v>7</v>
      </c>
      <c r="Q30" s="8">
        <f t="shared" si="3"/>
        <v>0</v>
      </c>
      <c r="R30" s="8">
        <f t="shared" si="4"/>
        <v>0</v>
      </c>
      <c r="S30" s="8">
        <f t="shared" si="5"/>
        <v>-1</v>
      </c>
      <c r="T30" s="8">
        <f t="shared" si="6"/>
        <v>0</v>
      </c>
      <c r="U30" s="8">
        <f t="shared" si="7"/>
        <v>8</v>
      </c>
      <c r="V30" s="8">
        <f t="shared" si="8"/>
        <v>1</v>
      </c>
      <c r="W30" s="8">
        <v>0</v>
      </c>
      <c r="X30" s="8">
        <v>0</v>
      </c>
      <c r="Y30" s="8">
        <v>2</v>
      </c>
      <c r="Z30" s="8">
        <v>18</v>
      </c>
      <c r="AA30" s="8">
        <v>22</v>
      </c>
      <c r="AB30" s="8">
        <v>11</v>
      </c>
      <c r="AC30" s="8">
        <v>6</v>
      </c>
      <c r="AD30" s="8">
        <v>14</v>
      </c>
      <c r="AE30" s="8">
        <v>23</v>
      </c>
      <c r="AF30" s="8">
        <v>12</v>
      </c>
      <c r="AG30" s="8">
        <v>59</v>
      </c>
      <c r="AH30" s="10"/>
      <c r="AI30" s="10">
        <v>12</v>
      </c>
      <c r="AJ30" s="10"/>
      <c r="AK30" s="10"/>
      <c r="AL30" s="10" t="s">
        <v>48</v>
      </c>
      <c r="AM30" s="8" t="s">
        <v>119</v>
      </c>
    </row>
    <row r="31" spans="1:39" s="6" customFormat="1" ht="14.25" customHeight="1" x14ac:dyDescent="0.2">
      <c r="A31" s="6">
        <v>30</v>
      </c>
      <c r="B31" s="6">
        <v>22</v>
      </c>
      <c r="C31" s="10" t="s">
        <v>148</v>
      </c>
      <c r="D31" s="10">
        <v>-2.25</v>
      </c>
      <c r="E31" s="10">
        <v>1.25</v>
      </c>
      <c r="F31" s="8">
        <v>102</v>
      </c>
      <c r="G31" s="10">
        <f t="shared" si="0"/>
        <v>-2.875</v>
      </c>
      <c r="H31" s="10">
        <v>-2.75</v>
      </c>
      <c r="I31" s="10">
        <v>0.75</v>
      </c>
      <c r="J31" s="10">
        <v>77</v>
      </c>
      <c r="K31" s="10">
        <f t="shared" si="1"/>
        <v>-3.125</v>
      </c>
      <c r="L31" s="10"/>
      <c r="M31" s="8">
        <v>12</v>
      </c>
      <c r="N31" s="8">
        <v>7</v>
      </c>
      <c r="O31" s="8">
        <v>6</v>
      </c>
      <c r="P31" s="8">
        <f t="shared" si="2"/>
        <v>6</v>
      </c>
      <c r="Q31" s="8">
        <f t="shared" si="3"/>
        <v>0</v>
      </c>
      <c r="R31" s="8">
        <f t="shared" si="4"/>
        <v>0</v>
      </c>
      <c r="S31" s="8">
        <f t="shared" si="5"/>
        <v>5</v>
      </c>
      <c r="T31" s="8">
        <f t="shared" si="6"/>
        <v>1</v>
      </c>
      <c r="U31" s="8">
        <f t="shared" si="7"/>
        <v>1</v>
      </c>
      <c r="V31" s="8">
        <f t="shared" si="8"/>
        <v>0</v>
      </c>
      <c r="W31" s="10">
        <v>0</v>
      </c>
      <c r="X31" s="10">
        <v>0</v>
      </c>
      <c r="Y31" s="8">
        <v>3</v>
      </c>
      <c r="Z31" s="10">
        <v>16</v>
      </c>
      <c r="AA31" s="10">
        <v>28</v>
      </c>
      <c r="AB31" s="10">
        <v>28</v>
      </c>
      <c r="AC31" s="8">
        <v>5</v>
      </c>
      <c r="AD31" s="10">
        <v>32</v>
      </c>
      <c r="AE31" s="10" t="s">
        <v>117</v>
      </c>
      <c r="AF31" s="10" t="s">
        <v>39</v>
      </c>
      <c r="AG31" s="8">
        <v>61.5</v>
      </c>
      <c r="AH31" s="10"/>
      <c r="AI31" s="8">
        <v>21</v>
      </c>
      <c r="AJ31" s="10" t="s">
        <v>149</v>
      </c>
      <c r="AK31" s="10"/>
      <c r="AL31" s="10" t="s">
        <v>33</v>
      </c>
      <c r="AM31" s="8" t="s">
        <v>119</v>
      </c>
    </row>
    <row r="32" spans="1:39" s="6" customFormat="1" ht="14.25" customHeight="1" x14ac:dyDescent="0.2">
      <c r="A32" s="6">
        <v>31</v>
      </c>
      <c r="B32" s="6">
        <v>22</v>
      </c>
      <c r="C32" s="10" t="s">
        <v>165</v>
      </c>
      <c r="D32" s="10">
        <v>-2.75</v>
      </c>
      <c r="E32" s="10">
        <v>1.5</v>
      </c>
      <c r="F32" s="8">
        <v>175</v>
      </c>
      <c r="G32" s="10">
        <f t="shared" si="0"/>
        <v>-3.5</v>
      </c>
      <c r="H32" s="10">
        <v>-1.75</v>
      </c>
      <c r="I32" s="10">
        <v>1.75</v>
      </c>
      <c r="J32" s="10">
        <v>15</v>
      </c>
      <c r="K32" s="10">
        <f t="shared" si="1"/>
        <v>-2.625</v>
      </c>
      <c r="L32" s="10"/>
      <c r="M32" s="8">
        <v>8</v>
      </c>
      <c r="N32" s="8">
        <v>6</v>
      </c>
      <c r="O32" s="8">
        <v>2</v>
      </c>
      <c r="P32" s="8">
        <f t="shared" si="2"/>
        <v>6</v>
      </c>
      <c r="Q32" s="8">
        <f t="shared" si="3"/>
        <v>0</v>
      </c>
      <c r="R32" s="8">
        <f t="shared" si="4"/>
        <v>0</v>
      </c>
      <c r="S32" s="8">
        <f t="shared" si="5"/>
        <v>2</v>
      </c>
      <c r="T32" s="8">
        <f t="shared" si="6"/>
        <v>0</v>
      </c>
      <c r="U32" s="8">
        <f t="shared" si="7"/>
        <v>4</v>
      </c>
      <c r="V32" s="8">
        <f t="shared" si="8"/>
        <v>0</v>
      </c>
      <c r="W32" s="10">
        <v>0</v>
      </c>
      <c r="X32" s="10">
        <v>0</v>
      </c>
      <c r="Y32" s="8">
        <v>0</v>
      </c>
      <c r="Z32" s="10">
        <v>19</v>
      </c>
      <c r="AA32" s="10">
        <v>22</v>
      </c>
      <c r="AB32" s="10">
        <v>8</v>
      </c>
      <c r="AC32" s="8">
        <v>0</v>
      </c>
      <c r="AD32" s="10">
        <v>0</v>
      </c>
      <c r="AE32" s="10">
        <v>22</v>
      </c>
      <c r="AF32" s="10">
        <v>15</v>
      </c>
      <c r="AG32" s="8">
        <v>61</v>
      </c>
      <c r="AH32" s="10"/>
      <c r="AI32" s="8">
        <v>22</v>
      </c>
      <c r="AJ32" s="10"/>
      <c r="AK32" s="10"/>
      <c r="AL32" s="10" t="s">
        <v>33</v>
      </c>
      <c r="AM32" s="8" t="s">
        <v>120</v>
      </c>
    </row>
    <row r="33" spans="1:39" s="6" customFormat="1" ht="14.25" customHeight="1" x14ac:dyDescent="0.2">
      <c r="A33" s="6">
        <v>32</v>
      </c>
      <c r="B33" s="6">
        <v>23</v>
      </c>
      <c r="C33" s="10" t="s">
        <v>98</v>
      </c>
      <c r="D33" s="8">
        <v>0.25</v>
      </c>
      <c r="E33" s="8">
        <v>1.75</v>
      </c>
      <c r="F33" s="8">
        <v>105</v>
      </c>
      <c r="G33" s="10">
        <f t="shared" si="0"/>
        <v>-0.625</v>
      </c>
      <c r="H33" s="8">
        <v>0</v>
      </c>
      <c r="I33" s="8">
        <v>0.75</v>
      </c>
      <c r="J33" s="8">
        <v>75</v>
      </c>
      <c r="K33" s="10">
        <f t="shared" si="1"/>
        <v>-0.375</v>
      </c>
      <c r="L33" s="10"/>
      <c r="M33" s="8">
        <v>4</v>
      </c>
      <c r="N33" s="8">
        <v>2</v>
      </c>
      <c r="O33" s="8">
        <v>0</v>
      </c>
      <c r="P33" s="8">
        <f t="shared" si="2"/>
        <v>4</v>
      </c>
      <c r="Q33" s="8">
        <f t="shared" si="3"/>
        <v>0</v>
      </c>
      <c r="R33" s="8">
        <f t="shared" si="4"/>
        <v>0</v>
      </c>
      <c r="S33" s="8">
        <f t="shared" si="5"/>
        <v>2</v>
      </c>
      <c r="T33" s="8">
        <f t="shared" si="6"/>
        <v>0</v>
      </c>
      <c r="U33" s="8">
        <f t="shared" si="7"/>
        <v>2</v>
      </c>
      <c r="V33" s="8">
        <f t="shared" si="8"/>
        <v>0</v>
      </c>
      <c r="W33" s="8">
        <v>0</v>
      </c>
      <c r="X33" s="8">
        <v>0</v>
      </c>
      <c r="Y33" s="8">
        <v>-4</v>
      </c>
      <c r="Z33" s="8">
        <v>24</v>
      </c>
      <c r="AA33" s="8">
        <v>32</v>
      </c>
      <c r="AB33" s="8">
        <v>7</v>
      </c>
      <c r="AC33" s="8">
        <v>-5.5</v>
      </c>
      <c r="AD33" s="8">
        <v>0</v>
      </c>
      <c r="AE33" s="8">
        <v>20</v>
      </c>
      <c r="AF33" s="8">
        <v>20</v>
      </c>
      <c r="AG33" s="8">
        <v>64</v>
      </c>
      <c r="AH33" s="10"/>
      <c r="AI33" s="8">
        <v>16</v>
      </c>
      <c r="AJ33" s="10"/>
      <c r="AK33" s="10"/>
      <c r="AL33" s="8" t="s">
        <v>48</v>
      </c>
      <c r="AM33" s="8" t="s">
        <v>120</v>
      </c>
    </row>
    <row r="34" spans="1:39" s="6" customFormat="1" ht="14.25" customHeight="1" x14ac:dyDescent="0.2">
      <c r="A34" s="6">
        <v>33</v>
      </c>
      <c r="B34" s="6">
        <v>23</v>
      </c>
      <c r="C34" s="10" t="s">
        <v>111</v>
      </c>
      <c r="D34" s="8">
        <v>-3</v>
      </c>
      <c r="E34" s="10">
        <v>1</v>
      </c>
      <c r="F34" s="8">
        <v>175</v>
      </c>
      <c r="G34" s="10">
        <f t="shared" ref="G34:G65" si="9">D34-(0.5*E34)</f>
        <v>-3.5</v>
      </c>
      <c r="H34" s="8">
        <v>-2</v>
      </c>
      <c r="I34" s="8">
        <v>0.75</v>
      </c>
      <c r="J34" s="8">
        <v>50</v>
      </c>
      <c r="K34" s="10">
        <f t="shared" ref="K34:K65" si="10">H34-(0.5*I34)</f>
        <v>-2.375</v>
      </c>
      <c r="L34" s="10"/>
      <c r="M34" s="8">
        <v>2</v>
      </c>
      <c r="N34" s="8">
        <v>4</v>
      </c>
      <c r="O34" s="8">
        <v>3</v>
      </c>
      <c r="P34" s="8">
        <f t="shared" si="2"/>
        <v>-1</v>
      </c>
      <c r="Q34" s="8">
        <f t="shared" si="3"/>
        <v>0</v>
      </c>
      <c r="R34" s="8">
        <f t="shared" si="4"/>
        <v>0</v>
      </c>
      <c r="S34" s="8">
        <f t="shared" si="5"/>
        <v>-2</v>
      </c>
      <c r="T34" s="8">
        <f t="shared" si="6"/>
        <v>0</v>
      </c>
      <c r="U34" s="8">
        <f t="shared" si="7"/>
        <v>1</v>
      </c>
      <c r="V34" s="8">
        <f t="shared" si="8"/>
        <v>0</v>
      </c>
      <c r="W34" s="8">
        <v>0</v>
      </c>
      <c r="X34" s="8">
        <v>0</v>
      </c>
      <c r="Y34" s="8">
        <v>4</v>
      </c>
      <c r="Z34" s="8">
        <v>0</v>
      </c>
      <c r="AA34" s="8">
        <v>17</v>
      </c>
      <c r="AB34" s="8">
        <v>16</v>
      </c>
      <c r="AC34" s="8">
        <v>9</v>
      </c>
      <c r="AD34" s="8">
        <v>0</v>
      </c>
      <c r="AE34" s="8">
        <v>10</v>
      </c>
      <c r="AF34" s="8">
        <v>8</v>
      </c>
      <c r="AG34" s="8">
        <v>62</v>
      </c>
      <c r="AH34" s="10"/>
      <c r="AI34" s="10">
        <v>4</v>
      </c>
      <c r="AJ34" s="10" t="s">
        <v>140</v>
      </c>
      <c r="AK34" s="10"/>
      <c r="AL34" s="10" t="s">
        <v>48</v>
      </c>
      <c r="AM34" s="8" t="s">
        <v>119</v>
      </c>
    </row>
    <row r="35" spans="1:39" s="6" customFormat="1" ht="14.25" customHeight="1" x14ac:dyDescent="0.2">
      <c r="A35" s="6">
        <v>34</v>
      </c>
      <c r="B35" s="6">
        <v>23</v>
      </c>
      <c r="C35" s="10" t="s">
        <v>114</v>
      </c>
      <c r="D35" s="8">
        <v>2.5</v>
      </c>
      <c r="E35" s="10">
        <v>1.25</v>
      </c>
      <c r="F35" s="8">
        <v>100</v>
      </c>
      <c r="G35" s="10">
        <f t="shared" si="9"/>
        <v>1.875</v>
      </c>
      <c r="H35" s="8">
        <v>2.5</v>
      </c>
      <c r="I35" s="8">
        <v>0.75</v>
      </c>
      <c r="J35" s="8">
        <v>95</v>
      </c>
      <c r="K35" s="10">
        <f t="shared" si="10"/>
        <v>2.125</v>
      </c>
      <c r="L35" s="10"/>
      <c r="M35" s="8">
        <v>-2</v>
      </c>
      <c r="N35" s="8">
        <v>-2</v>
      </c>
      <c r="O35" s="8">
        <v>0</v>
      </c>
      <c r="P35" s="8">
        <f t="shared" si="2"/>
        <v>-2</v>
      </c>
      <c r="Q35" s="8">
        <f t="shared" si="3"/>
        <v>0</v>
      </c>
      <c r="R35" s="8">
        <f t="shared" si="4"/>
        <v>0</v>
      </c>
      <c r="S35" s="8">
        <f t="shared" si="5"/>
        <v>0</v>
      </c>
      <c r="T35" s="8">
        <f t="shared" si="6"/>
        <v>0</v>
      </c>
      <c r="U35" s="8">
        <f t="shared" si="7"/>
        <v>-2</v>
      </c>
      <c r="V35" s="8">
        <f t="shared" si="8"/>
        <v>0</v>
      </c>
      <c r="W35" s="8">
        <v>0</v>
      </c>
      <c r="X35" s="8">
        <v>0</v>
      </c>
      <c r="Y35" s="8">
        <v>4</v>
      </c>
      <c r="Z35" s="8">
        <v>5</v>
      </c>
      <c r="AA35" s="8">
        <v>10</v>
      </c>
      <c r="AB35" s="8">
        <v>5</v>
      </c>
      <c r="AC35" s="8">
        <v>9</v>
      </c>
      <c r="AD35" s="8">
        <v>0</v>
      </c>
      <c r="AE35" s="8">
        <v>5</v>
      </c>
      <c r="AF35" s="10">
        <v>3</v>
      </c>
      <c r="AG35" s="8">
        <v>56</v>
      </c>
      <c r="AH35" s="10"/>
      <c r="AI35" s="8">
        <v>33</v>
      </c>
      <c r="AJ35" s="10" t="s">
        <v>141</v>
      </c>
      <c r="AK35" s="10" t="s">
        <v>144</v>
      </c>
      <c r="AL35" s="10" t="s">
        <v>33</v>
      </c>
      <c r="AM35" s="8" t="s">
        <v>119</v>
      </c>
    </row>
    <row r="36" spans="1:39" s="6" customFormat="1" ht="14.25" customHeight="1" x14ac:dyDescent="0.2">
      <c r="A36" s="6">
        <v>35</v>
      </c>
      <c r="B36" s="7">
        <v>24</v>
      </c>
      <c r="C36" s="10" t="s">
        <v>54</v>
      </c>
      <c r="D36" s="10">
        <v>-5.25</v>
      </c>
      <c r="E36" s="10">
        <v>0.25</v>
      </c>
      <c r="F36" s="10">
        <v>0</v>
      </c>
      <c r="G36" s="10">
        <f t="shared" si="9"/>
        <v>-5.375</v>
      </c>
      <c r="H36" s="10">
        <v>-4.25</v>
      </c>
      <c r="I36" s="10">
        <v>0.75</v>
      </c>
      <c r="J36" s="10">
        <v>160</v>
      </c>
      <c r="K36" s="10">
        <f t="shared" si="10"/>
        <v>-4.625</v>
      </c>
      <c r="L36" s="10"/>
      <c r="M36" s="10">
        <v>8</v>
      </c>
      <c r="N36" s="10">
        <v>8</v>
      </c>
      <c r="O36" s="10">
        <v>1</v>
      </c>
      <c r="P36" s="8">
        <f t="shared" si="2"/>
        <v>7</v>
      </c>
      <c r="Q36" s="8">
        <f t="shared" si="3"/>
        <v>0</v>
      </c>
      <c r="R36" s="8">
        <f t="shared" si="4"/>
        <v>0</v>
      </c>
      <c r="S36" s="8">
        <f t="shared" si="5"/>
        <v>0</v>
      </c>
      <c r="T36" s="8">
        <f t="shared" si="6"/>
        <v>0</v>
      </c>
      <c r="U36" s="8">
        <f t="shared" si="7"/>
        <v>7</v>
      </c>
      <c r="V36" s="8">
        <f t="shared" si="8"/>
        <v>1</v>
      </c>
      <c r="W36" s="10">
        <v>0</v>
      </c>
      <c r="X36" s="10">
        <v>0</v>
      </c>
      <c r="Y36" s="10">
        <v>-1</v>
      </c>
      <c r="Z36" s="10">
        <v>16</v>
      </c>
      <c r="AA36" s="19">
        <v>22</v>
      </c>
      <c r="AB36" s="10">
        <v>8</v>
      </c>
      <c r="AC36" s="10">
        <v>4.5</v>
      </c>
      <c r="AD36" s="10">
        <v>8</v>
      </c>
      <c r="AE36" s="10">
        <v>10</v>
      </c>
      <c r="AF36" s="10">
        <v>8</v>
      </c>
      <c r="AG36" s="10">
        <v>53</v>
      </c>
      <c r="AH36" s="10"/>
      <c r="AI36" s="10">
        <v>14</v>
      </c>
      <c r="AJ36" s="10" t="s">
        <v>55</v>
      </c>
      <c r="AK36" s="10"/>
      <c r="AL36" s="10" t="s">
        <v>33</v>
      </c>
      <c r="AM36" s="8" t="s">
        <v>119</v>
      </c>
    </row>
    <row r="37" spans="1:39" s="6" customFormat="1" ht="14.25" x14ac:dyDescent="0.2">
      <c r="A37" s="6">
        <v>36</v>
      </c>
      <c r="B37" s="9">
        <v>24</v>
      </c>
      <c r="C37" s="8" t="s">
        <v>85</v>
      </c>
      <c r="D37" s="20">
        <v>-8.5</v>
      </c>
      <c r="E37" s="20">
        <v>1</v>
      </c>
      <c r="F37" s="20">
        <v>30</v>
      </c>
      <c r="G37" s="10">
        <f t="shared" si="9"/>
        <v>-9</v>
      </c>
      <c r="H37" s="20">
        <v>-7.75</v>
      </c>
      <c r="I37" s="20">
        <v>1</v>
      </c>
      <c r="J37" s="20">
        <v>170</v>
      </c>
      <c r="K37" s="10">
        <f t="shared" si="10"/>
        <v>-8.25</v>
      </c>
      <c r="L37" s="10"/>
      <c r="M37" s="20">
        <v>10</v>
      </c>
      <c r="N37" s="20">
        <v>5</v>
      </c>
      <c r="O37" s="20">
        <v>0</v>
      </c>
      <c r="P37" s="8">
        <f t="shared" si="2"/>
        <v>10</v>
      </c>
      <c r="Q37" s="8">
        <f t="shared" si="3"/>
        <v>0</v>
      </c>
      <c r="R37" s="8">
        <f t="shared" si="4"/>
        <v>1</v>
      </c>
      <c r="S37" s="8">
        <f t="shared" si="5"/>
        <v>5</v>
      </c>
      <c r="T37" s="8">
        <f t="shared" si="6"/>
        <v>1</v>
      </c>
      <c r="U37" s="8">
        <f t="shared" si="7"/>
        <v>5</v>
      </c>
      <c r="V37" s="8">
        <f t="shared" si="8"/>
        <v>1</v>
      </c>
      <c r="W37" s="20">
        <v>0</v>
      </c>
      <c r="X37" s="20">
        <v>0</v>
      </c>
      <c r="Y37" s="20">
        <v>0.75</v>
      </c>
      <c r="Z37" s="20">
        <v>16</v>
      </c>
      <c r="AA37" s="20">
        <v>18</v>
      </c>
      <c r="AB37" s="20">
        <v>8</v>
      </c>
      <c r="AC37" s="20">
        <v>17.5</v>
      </c>
      <c r="AD37" s="20">
        <v>0</v>
      </c>
      <c r="AE37" s="20">
        <v>22</v>
      </c>
      <c r="AF37" s="20">
        <v>16</v>
      </c>
      <c r="AG37" s="20">
        <v>59</v>
      </c>
      <c r="AH37" s="8"/>
      <c r="AI37" s="20">
        <v>3</v>
      </c>
      <c r="AJ37" s="28" t="s">
        <v>86</v>
      </c>
      <c r="AK37" s="28" t="s">
        <v>87</v>
      </c>
      <c r="AL37" s="28" t="s">
        <v>33</v>
      </c>
      <c r="AM37" s="28" t="s">
        <v>119</v>
      </c>
    </row>
    <row r="38" spans="1:39" s="6" customFormat="1" ht="14.25" x14ac:dyDescent="0.2">
      <c r="A38" s="6">
        <v>37</v>
      </c>
      <c r="B38" s="6">
        <v>24</v>
      </c>
      <c r="C38" s="10" t="s">
        <v>94</v>
      </c>
      <c r="D38" s="8">
        <v>-5</v>
      </c>
      <c r="E38" s="8">
        <v>0.5</v>
      </c>
      <c r="F38" s="8">
        <v>85</v>
      </c>
      <c r="G38" s="10">
        <f t="shared" si="9"/>
        <v>-5.25</v>
      </c>
      <c r="H38" s="8">
        <v>-5</v>
      </c>
      <c r="I38" s="8">
        <v>0.5</v>
      </c>
      <c r="J38" s="8">
        <v>110</v>
      </c>
      <c r="K38" s="10">
        <f t="shared" si="10"/>
        <v>-5.25</v>
      </c>
      <c r="L38" s="10"/>
      <c r="M38" s="8">
        <v>-3</v>
      </c>
      <c r="N38" s="8">
        <v>4</v>
      </c>
      <c r="O38" s="8">
        <v>2</v>
      </c>
      <c r="P38" s="8">
        <f t="shared" si="2"/>
        <v>-5</v>
      </c>
      <c r="Q38" s="8">
        <f t="shared" si="3"/>
        <v>0</v>
      </c>
      <c r="R38" s="8">
        <f t="shared" si="4"/>
        <v>0</v>
      </c>
      <c r="S38" s="8">
        <f t="shared" si="5"/>
        <v>-7</v>
      </c>
      <c r="T38" s="8">
        <f t="shared" si="6"/>
        <v>1</v>
      </c>
      <c r="U38" s="8">
        <f t="shared" si="7"/>
        <v>2</v>
      </c>
      <c r="V38" s="8">
        <f t="shared" si="8"/>
        <v>0</v>
      </c>
      <c r="W38" s="8">
        <v>0</v>
      </c>
      <c r="X38" s="8">
        <v>0</v>
      </c>
      <c r="Y38" s="8">
        <v>-10</v>
      </c>
      <c r="Z38" s="8">
        <v>28</v>
      </c>
      <c r="AA38" s="10" t="s">
        <v>117</v>
      </c>
      <c r="AB38" s="10" t="s">
        <v>39</v>
      </c>
      <c r="AC38" s="8">
        <v>-2.5</v>
      </c>
      <c r="AD38" s="8">
        <v>0</v>
      </c>
      <c r="AE38" s="10" t="s">
        <v>117</v>
      </c>
      <c r="AF38" s="10" t="s">
        <v>39</v>
      </c>
      <c r="AG38" s="8">
        <v>58.5</v>
      </c>
      <c r="AH38" s="10"/>
      <c r="AI38" s="8">
        <v>16</v>
      </c>
      <c r="AJ38" s="10" t="s">
        <v>122</v>
      </c>
      <c r="AK38" s="10"/>
      <c r="AL38" s="8" t="s">
        <v>48</v>
      </c>
      <c r="AM38" s="8" t="s">
        <v>119</v>
      </c>
    </row>
    <row r="39" spans="1:39" s="6" customFormat="1" ht="14.25" x14ac:dyDescent="0.2">
      <c r="A39" s="6">
        <v>38</v>
      </c>
      <c r="B39" s="6">
        <v>24</v>
      </c>
      <c r="C39" s="10" t="s">
        <v>99</v>
      </c>
      <c r="D39" s="8">
        <v>-3</v>
      </c>
      <c r="E39" s="8">
        <v>0.5</v>
      </c>
      <c r="F39" s="8">
        <v>120</v>
      </c>
      <c r="G39" s="10">
        <f t="shared" si="9"/>
        <v>-3.25</v>
      </c>
      <c r="H39" s="8">
        <v>-2.75</v>
      </c>
      <c r="I39" s="8">
        <v>0.75</v>
      </c>
      <c r="J39" s="8">
        <v>15</v>
      </c>
      <c r="K39" s="10">
        <f t="shared" si="10"/>
        <v>-3.125</v>
      </c>
      <c r="L39" s="10"/>
      <c r="M39" s="8">
        <v>10</v>
      </c>
      <c r="N39" s="8">
        <v>8</v>
      </c>
      <c r="O39" s="8">
        <v>6</v>
      </c>
      <c r="P39" s="8">
        <f t="shared" si="2"/>
        <v>4</v>
      </c>
      <c r="Q39" s="8">
        <f t="shared" si="3"/>
        <v>0</v>
      </c>
      <c r="R39" s="8">
        <f t="shared" si="4"/>
        <v>0</v>
      </c>
      <c r="S39" s="8">
        <f t="shared" si="5"/>
        <v>2</v>
      </c>
      <c r="T39" s="8">
        <f t="shared" si="6"/>
        <v>0</v>
      </c>
      <c r="U39" s="8">
        <f t="shared" si="7"/>
        <v>2</v>
      </c>
      <c r="V39" s="8">
        <f t="shared" si="8"/>
        <v>0</v>
      </c>
      <c r="W39" s="8">
        <v>0</v>
      </c>
      <c r="X39" s="8">
        <v>0</v>
      </c>
      <c r="Y39" s="8">
        <v>2</v>
      </c>
      <c r="Z39" s="8">
        <v>6</v>
      </c>
      <c r="AA39" s="8">
        <v>18</v>
      </c>
      <c r="AB39" s="8">
        <v>12</v>
      </c>
      <c r="AC39" s="8">
        <v>4.5</v>
      </c>
      <c r="AD39" s="8">
        <v>18</v>
      </c>
      <c r="AE39" s="8">
        <v>32</v>
      </c>
      <c r="AF39" s="8">
        <v>20</v>
      </c>
      <c r="AG39" s="8">
        <v>63</v>
      </c>
      <c r="AH39" s="10"/>
      <c r="AI39" s="8">
        <v>11</v>
      </c>
      <c r="AJ39" s="10"/>
      <c r="AK39" s="10"/>
      <c r="AL39" s="8" t="s">
        <v>33</v>
      </c>
      <c r="AM39" s="8" t="s">
        <v>120</v>
      </c>
    </row>
    <row r="40" spans="1:39" s="6" customFormat="1" ht="14.25" x14ac:dyDescent="0.2">
      <c r="A40" s="6">
        <v>39</v>
      </c>
      <c r="B40" s="6">
        <v>24</v>
      </c>
      <c r="C40" s="10" t="s">
        <v>100</v>
      </c>
      <c r="D40" s="8">
        <v>-7.75</v>
      </c>
      <c r="E40" s="8">
        <v>2.25</v>
      </c>
      <c r="F40" s="8">
        <v>165</v>
      </c>
      <c r="G40" s="10">
        <f t="shared" si="9"/>
        <v>-8.875</v>
      </c>
      <c r="H40" s="8">
        <v>-7.75</v>
      </c>
      <c r="I40" s="8">
        <v>3</v>
      </c>
      <c r="J40" s="8">
        <v>15</v>
      </c>
      <c r="K40" s="10">
        <f t="shared" si="10"/>
        <v>-9.25</v>
      </c>
      <c r="L40" s="10"/>
      <c r="M40" s="8">
        <v>6</v>
      </c>
      <c r="N40" s="8">
        <v>7</v>
      </c>
      <c r="O40" s="8">
        <v>0</v>
      </c>
      <c r="P40" s="8">
        <f t="shared" si="2"/>
        <v>6</v>
      </c>
      <c r="Q40" s="8">
        <f t="shared" si="3"/>
        <v>0</v>
      </c>
      <c r="R40" s="8">
        <f t="shared" si="4"/>
        <v>0</v>
      </c>
      <c r="S40" s="8">
        <f t="shared" si="5"/>
        <v>-1</v>
      </c>
      <c r="T40" s="8">
        <f t="shared" si="6"/>
        <v>0</v>
      </c>
      <c r="U40" s="8">
        <f t="shared" si="7"/>
        <v>7</v>
      </c>
      <c r="V40" s="8">
        <f t="shared" si="8"/>
        <v>1</v>
      </c>
      <c r="W40" s="8">
        <v>0</v>
      </c>
      <c r="X40" s="8">
        <v>0</v>
      </c>
      <c r="Y40" s="8">
        <v>1.5</v>
      </c>
      <c r="Z40" s="8">
        <v>10</v>
      </c>
      <c r="AA40" s="8">
        <v>22</v>
      </c>
      <c r="AB40" s="8">
        <v>12</v>
      </c>
      <c r="AC40" s="8">
        <v>3.5</v>
      </c>
      <c r="AD40" s="8">
        <v>0</v>
      </c>
      <c r="AE40" s="10" t="s">
        <v>117</v>
      </c>
      <c r="AF40" s="10" t="s">
        <v>39</v>
      </c>
      <c r="AG40" s="8">
        <v>62</v>
      </c>
      <c r="AH40" s="10"/>
      <c r="AI40" s="8">
        <v>16</v>
      </c>
      <c r="AJ40" s="10"/>
      <c r="AK40" s="10"/>
      <c r="AL40" s="8" t="s">
        <v>33</v>
      </c>
      <c r="AM40" s="8" t="s">
        <v>119</v>
      </c>
    </row>
    <row r="41" spans="1:39" s="6" customFormat="1" ht="14.25" x14ac:dyDescent="0.2">
      <c r="A41" s="6">
        <v>40</v>
      </c>
      <c r="B41" s="7">
        <v>25</v>
      </c>
      <c r="C41" s="10" t="s">
        <v>49</v>
      </c>
      <c r="D41" s="10">
        <v>-2.75</v>
      </c>
      <c r="E41" s="10">
        <v>0.5</v>
      </c>
      <c r="F41" s="10">
        <v>5</v>
      </c>
      <c r="G41" s="10">
        <f t="shared" si="9"/>
        <v>-3</v>
      </c>
      <c r="H41" s="10">
        <v>-2.25</v>
      </c>
      <c r="I41" s="10">
        <v>1</v>
      </c>
      <c r="J41" s="10">
        <v>85</v>
      </c>
      <c r="K41" s="10">
        <f t="shared" si="10"/>
        <v>-2.75</v>
      </c>
      <c r="L41" s="10"/>
      <c r="M41" s="10">
        <v>3</v>
      </c>
      <c r="N41" s="10">
        <v>5</v>
      </c>
      <c r="O41" s="10">
        <v>-1</v>
      </c>
      <c r="P41" s="8">
        <f t="shared" si="2"/>
        <v>4</v>
      </c>
      <c r="Q41" s="8">
        <f t="shared" si="3"/>
        <v>0</v>
      </c>
      <c r="R41" s="8">
        <f t="shared" si="4"/>
        <v>0</v>
      </c>
      <c r="S41" s="8">
        <f t="shared" si="5"/>
        <v>-2</v>
      </c>
      <c r="T41" s="8">
        <f t="shared" si="6"/>
        <v>0</v>
      </c>
      <c r="U41" s="8">
        <f t="shared" si="7"/>
        <v>6</v>
      </c>
      <c r="V41" s="8">
        <f t="shared" si="8"/>
        <v>1</v>
      </c>
      <c r="W41" s="10">
        <v>0</v>
      </c>
      <c r="X41" s="10">
        <v>0</v>
      </c>
      <c r="Y41" s="10">
        <v>3.5</v>
      </c>
      <c r="Z41" s="10">
        <v>10</v>
      </c>
      <c r="AA41" s="19">
        <v>30</v>
      </c>
      <c r="AB41" s="10" t="s">
        <v>39</v>
      </c>
      <c r="AC41" s="10">
        <v>2</v>
      </c>
      <c r="AD41" s="10">
        <v>0</v>
      </c>
      <c r="AE41" s="10">
        <v>22</v>
      </c>
      <c r="AF41" s="10">
        <v>14</v>
      </c>
      <c r="AG41" s="10">
        <v>61</v>
      </c>
      <c r="AH41" s="10"/>
      <c r="AI41" s="10">
        <v>10</v>
      </c>
      <c r="AJ41" s="10" t="s">
        <v>50</v>
      </c>
      <c r="AK41" s="10"/>
      <c r="AL41" s="10" t="s">
        <v>48</v>
      </c>
      <c r="AM41" s="8" t="s">
        <v>119</v>
      </c>
    </row>
    <row r="42" spans="1:39" s="6" customFormat="1" ht="14.25" x14ac:dyDescent="0.2">
      <c r="A42" s="6">
        <v>41</v>
      </c>
      <c r="B42" s="7">
        <v>25</v>
      </c>
      <c r="C42" s="10" t="s">
        <v>54</v>
      </c>
      <c r="D42" s="10">
        <v>0</v>
      </c>
      <c r="E42" s="10">
        <v>4.5</v>
      </c>
      <c r="F42" s="10">
        <v>5</v>
      </c>
      <c r="G42" s="10">
        <f t="shared" si="9"/>
        <v>-2.25</v>
      </c>
      <c r="H42" s="10">
        <v>2</v>
      </c>
      <c r="I42" s="10">
        <v>5</v>
      </c>
      <c r="J42" s="10">
        <v>175</v>
      </c>
      <c r="K42" s="10">
        <f t="shared" si="10"/>
        <v>-0.5</v>
      </c>
      <c r="L42" s="10"/>
      <c r="M42" s="10">
        <v>18</v>
      </c>
      <c r="N42" s="10">
        <v>15</v>
      </c>
      <c r="O42" s="10">
        <v>13</v>
      </c>
      <c r="P42" s="8">
        <f t="shared" si="2"/>
        <v>5</v>
      </c>
      <c r="Q42" s="8">
        <f t="shared" si="3"/>
        <v>0</v>
      </c>
      <c r="R42" s="8">
        <f t="shared" si="4"/>
        <v>0</v>
      </c>
      <c r="S42" s="8">
        <f t="shared" si="5"/>
        <v>3</v>
      </c>
      <c r="T42" s="8">
        <f t="shared" si="6"/>
        <v>0</v>
      </c>
      <c r="U42" s="8">
        <f t="shared" si="7"/>
        <v>2</v>
      </c>
      <c r="V42" s="8">
        <f t="shared" si="8"/>
        <v>0</v>
      </c>
      <c r="W42" s="10">
        <v>0</v>
      </c>
      <c r="X42" s="10">
        <v>0</v>
      </c>
      <c r="Y42" s="10">
        <v>3.5</v>
      </c>
      <c r="Z42" s="10">
        <v>12</v>
      </c>
      <c r="AA42" s="19">
        <v>28</v>
      </c>
      <c r="AB42" s="10">
        <v>16</v>
      </c>
      <c r="AC42" s="10">
        <v>11</v>
      </c>
      <c r="AD42" s="10">
        <v>24</v>
      </c>
      <c r="AE42" s="10">
        <v>30</v>
      </c>
      <c r="AF42" s="10">
        <v>24</v>
      </c>
      <c r="AG42" s="10">
        <v>66</v>
      </c>
      <c r="AH42" s="10"/>
      <c r="AI42" s="10">
        <v>8</v>
      </c>
      <c r="AJ42" s="10" t="s">
        <v>56</v>
      </c>
      <c r="AK42" s="10"/>
      <c r="AL42" s="10" t="s">
        <v>33</v>
      </c>
      <c r="AM42" s="8" t="s">
        <v>120</v>
      </c>
    </row>
    <row r="43" spans="1:39" s="6" customFormat="1" ht="14.25" x14ac:dyDescent="0.2">
      <c r="A43" s="6">
        <v>42</v>
      </c>
      <c r="B43" s="7">
        <v>25</v>
      </c>
      <c r="C43" s="10" t="s">
        <v>70</v>
      </c>
      <c r="D43" s="10">
        <v>-1.25</v>
      </c>
      <c r="E43" s="10">
        <v>0.25</v>
      </c>
      <c r="F43" s="19">
        <v>180</v>
      </c>
      <c r="G43" s="10">
        <f t="shared" si="9"/>
        <v>-1.375</v>
      </c>
      <c r="H43" s="10">
        <v>-0.25</v>
      </c>
      <c r="I43" s="10">
        <v>0.5</v>
      </c>
      <c r="J43" s="10">
        <v>115</v>
      </c>
      <c r="K43" s="10">
        <f t="shared" si="10"/>
        <v>-0.5</v>
      </c>
      <c r="L43" s="10"/>
      <c r="M43" s="10">
        <v>10</v>
      </c>
      <c r="N43" s="10">
        <v>12</v>
      </c>
      <c r="O43" s="10">
        <v>14</v>
      </c>
      <c r="P43" s="8">
        <f t="shared" si="2"/>
        <v>-4</v>
      </c>
      <c r="Q43" s="8">
        <f t="shared" si="3"/>
        <v>0</v>
      </c>
      <c r="R43" s="8">
        <f t="shared" si="4"/>
        <v>0</v>
      </c>
      <c r="S43" s="8">
        <f t="shared" si="5"/>
        <v>-2</v>
      </c>
      <c r="T43" s="8">
        <f t="shared" si="6"/>
        <v>0</v>
      </c>
      <c r="U43" s="8">
        <f t="shared" si="7"/>
        <v>-2</v>
      </c>
      <c r="V43" s="8">
        <f t="shared" si="8"/>
        <v>0</v>
      </c>
      <c r="W43" s="10">
        <v>0</v>
      </c>
      <c r="X43" s="10">
        <v>0</v>
      </c>
      <c r="Y43" s="10">
        <v>6</v>
      </c>
      <c r="Z43" s="10">
        <v>0</v>
      </c>
      <c r="AA43" s="19">
        <v>11</v>
      </c>
      <c r="AB43" s="10">
        <v>4</v>
      </c>
      <c r="AC43" s="10">
        <v>1</v>
      </c>
      <c r="AD43" s="10">
        <v>0</v>
      </c>
      <c r="AE43" s="10">
        <v>10</v>
      </c>
      <c r="AF43" s="10">
        <v>8</v>
      </c>
      <c r="AG43" s="10">
        <v>58.5</v>
      </c>
      <c r="AH43" s="10">
        <v>6</v>
      </c>
      <c r="AI43" s="10">
        <v>10</v>
      </c>
      <c r="AJ43" s="10" t="s">
        <v>71</v>
      </c>
      <c r="AK43" s="10" t="s">
        <v>72</v>
      </c>
      <c r="AL43" s="10" t="s">
        <v>33</v>
      </c>
      <c r="AM43" s="8" t="s">
        <v>119</v>
      </c>
    </row>
    <row r="44" spans="1:39" s="6" customFormat="1" ht="14.25" x14ac:dyDescent="0.2">
      <c r="A44" s="6">
        <v>43</v>
      </c>
      <c r="B44" s="9">
        <v>25</v>
      </c>
      <c r="C44" s="8" t="s">
        <v>88</v>
      </c>
      <c r="D44" s="20">
        <v>-0.75</v>
      </c>
      <c r="E44" s="20">
        <v>-0.75</v>
      </c>
      <c r="F44" s="20">
        <v>125</v>
      </c>
      <c r="G44" s="10">
        <f t="shared" si="9"/>
        <v>-0.375</v>
      </c>
      <c r="H44" s="20">
        <v>-0.75</v>
      </c>
      <c r="I44" s="20">
        <v>0.75</v>
      </c>
      <c r="J44" s="20">
        <v>75</v>
      </c>
      <c r="K44" s="10">
        <f t="shared" si="10"/>
        <v>-1.125</v>
      </c>
      <c r="L44" s="10"/>
      <c r="M44" s="20">
        <v>2</v>
      </c>
      <c r="N44" s="20">
        <v>0</v>
      </c>
      <c r="O44" s="20">
        <v>0</v>
      </c>
      <c r="P44" s="8">
        <f t="shared" si="2"/>
        <v>2</v>
      </c>
      <c r="Q44" s="8">
        <f t="shared" si="3"/>
        <v>0</v>
      </c>
      <c r="R44" s="8">
        <f t="shared" si="4"/>
        <v>0</v>
      </c>
      <c r="S44" s="8">
        <f t="shared" si="5"/>
        <v>2</v>
      </c>
      <c r="T44" s="8">
        <f t="shared" si="6"/>
        <v>0</v>
      </c>
      <c r="U44" s="8">
        <f t="shared" si="7"/>
        <v>0</v>
      </c>
      <c r="V44" s="8">
        <f t="shared" si="8"/>
        <v>0</v>
      </c>
      <c r="W44" s="20">
        <v>0</v>
      </c>
      <c r="X44" s="20">
        <v>0</v>
      </c>
      <c r="Y44" s="20">
        <v>-2</v>
      </c>
      <c r="Z44" s="20">
        <v>16</v>
      </c>
      <c r="AA44" s="20">
        <v>26</v>
      </c>
      <c r="AB44" s="20">
        <v>22</v>
      </c>
      <c r="AC44" s="20">
        <v>-5.5</v>
      </c>
      <c r="AD44" s="20">
        <v>11</v>
      </c>
      <c r="AE44" s="20">
        <v>14.5</v>
      </c>
      <c r="AF44" s="20">
        <v>12</v>
      </c>
      <c r="AG44" s="20">
        <v>55</v>
      </c>
      <c r="AH44" s="8"/>
      <c r="AI44" s="20">
        <v>25</v>
      </c>
      <c r="AJ44" s="28" t="s">
        <v>89</v>
      </c>
      <c r="AK44" s="8"/>
      <c r="AL44" s="28" t="s">
        <v>48</v>
      </c>
      <c r="AM44" s="8" t="s">
        <v>119</v>
      </c>
    </row>
    <row r="45" spans="1:39" s="6" customFormat="1" ht="14.25" x14ac:dyDescent="0.2">
      <c r="A45" s="6">
        <v>44</v>
      </c>
      <c r="B45" s="6">
        <v>25</v>
      </c>
      <c r="C45" s="10" t="s">
        <v>96</v>
      </c>
      <c r="D45" s="8">
        <v>-1.25</v>
      </c>
      <c r="E45" s="8">
        <v>0.25</v>
      </c>
      <c r="F45" s="8">
        <v>90</v>
      </c>
      <c r="G45" s="10">
        <f t="shared" si="9"/>
        <v>-1.375</v>
      </c>
      <c r="H45" s="8">
        <v>-2.25</v>
      </c>
      <c r="I45" s="8">
        <v>0.75</v>
      </c>
      <c r="J45" s="8">
        <v>5</v>
      </c>
      <c r="K45" s="10">
        <f t="shared" si="10"/>
        <v>-2.625</v>
      </c>
      <c r="L45" s="10"/>
      <c r="M45" s="8">
        <v>3</v>
      </c>
      <c r="N45" s="8">
        <v>2</v>
      </c>
      <c r="O45" s="8">
        <v>5</v>
      </c>
      <c r="P45" s="8">
        <f t="shared" si="2"/>
        <v>-2</v>
      </c>
      <c r="Q45" s="8">
        <f t="shared" si="3"/>
        <v>0</v>
      </c>
      <c r="R45" s="8">
        <f t="shared" si="4"/>
        <v>0</v>
      </c>
      <c r="S45" s="8">
        <f t="shared" si="5"/>
        <v>1</v>
      </c>
      <c r="T45" s="8">
        <f t="shared" si="6"/>
        <v>0</v>
      </c>
      <c r="U45" s="8">
        <f t="shared" si="7"/>
        <v>-3</v>
      </c>
      <c r="V45" s="8">
        <f t="shared" si="8"/>
        <v>0</v>
      </c>
      <c r="W45" s="8">
        <v>0</v>
      </c>
      <c r="X45" s="8">
        <v>0</v>
      </c>
      <c r="Y45" s="8">
        <v>0</v>
      </c>
      <c r="Z45" s="8">
        <v>18</v>
      </c>
      <c r="AA45" s="8">
        <v>24</v>
      </c>
      <c r="AB45" s="8">
        <v>17</v>
      </c>
      <c r="AC45" s="8">
        <v>0</v>
      </c>
      <c r="AD45" s="8">
        <v>0</v>
      </c>
      <c r="AE45" s="8">
        <v>30</v>
      </c>
      <c r="AF45" s="8">
        <v>19</v>
      </c>
      <c r="AG45" s="8">
        <v>57</v>
      </c>
      <c r="AH45" s="10"/>
      <c r="AI45" s="8">
        <v>13</v>
      </c>
      <c r="AJ45" s="10"/>
      <c r="AK45" s="10"/>
      <c r="AL45" s="8" t="s">
        <v>48</v>
      </c>
      <c r="AM45" s="8" t="s">
        <v>119</v>
      </c>
    </row>
    <row r="46" spans="1:39" s="6" customFormat="1" ht="14.25" x14ac:dyDescent="0.2">
      <c r="A46" s="6">
        <v>45</v>
      </c>
      <c r="B46" s="6">
        <v>25</v>
      </c>
      <c r="C46" s="10" t="s">
        <v>104</v>
      </c>
      <c r="D46" s="8">
        <v>1.25</v>
      </c>
      <c r="E46" s="8">
        <v>0.75</v>
      </c>
      <c r="F46" s="8">
        <v>140</v>
      </c>
      <c r="G46" s="10">
        <f t="shared" si="9"/>
        <v>0.875</v>
      </c>
      <c r="H46" s="8">
        <v>1</v>
      </c>
      <c r="I46" s="8">
        <v>0.25</v>
      </c>
      <c r="J46" s="8">
        <v>18</v>
      </c>
      <c r="K46" s="10">
        <f t="shared" si="10"/>
        <v>0.875</v>
      </c>
      <c r="L46" s="10"/>
      <c r="M46" s="8">
        <v>-2</v>
      </c>
      <c r="N46" s="8">
        <v>-1</v>
      </c>
      <c r="O46" s="8">
        <v>2</v>
      </c>
      <c r="P46" s="8">
        <f t="shared" si="2"/>
        <v>-4</v>
      </c>
      <c r="Q46" s="8">
        <f t="shared" si="3"/>
        <v>0</v>
      </c>
      <c r="R46" s="8">
        <f t="shared" si="4"/>
        <v>0</v>
      </c>
      <c r="S46" s="8">
        <f t="shared" si="5"/>
        <v>-1</v>
      </c>
      <c r="T46" s="8">
        <f t="shared" si="6"/>
        <v>0</v>
      </c>
      <c r="U46" s="8">
        <f t="shared" si="7"/>
        <v>-3</v>
      </c>
      <c r="V46" s="8">
        <f t="shared" si="8"/>
        <v>0</v>
      </c>
      <c r="W46" s="8">
        <v>0</v>
      </c>
      <c r="X46" s="8">
        <v>0</v>
      </c>
      <c r="Y46" s="8">
        <v>-1</v>
      </c>
      <c r="Z46" s="8">
        <v>16</v>
      </c>
      <c r="AA46" s="8">
        <v>24</v>
      </c>
      <c r="AB46" s="8">
        <v>14</v>
      </c>
      <c r="AC46" s="8">
        <v>-3</v>
      </c>
      <c r="AD46" s="8">
        <v>16</v>
      </c>
      <c r="AE46" s="8">
        <v>28</v>
      </c>
      <c r="AF46" s="8">
        <v>16</v>
      </c>
      <c r="AG46" s="8">
        <v>59</v>
      </c>
      <c r="AH46" s="10"/>
      <c r="AI46" s="8">
        <v>22</v>
      </c>
      <c r="AJ46" s="10"/>
      <c r="AK46" s="10"/>
      <c r="AL46" s="8" t="s">
        <v>48</v>
      </c>
      <c r="AM46" s="8" t="s">
        <v>119</v>
      </c>
    </row>
    <row r="47" spans="1:39" s="6" customFormat="1" ht="14.25" x14ac:dyDescent="0.2">
      <c r="A47" s="6">
        <v>46</v>
      </c>
      <c r="B47" s="7">
        <v>26</v>
      </c>
      <c r="C47" s="10" t="s">
        <v>58</v>
      </c>
      <c r="D47" s="10">
        <v>-0.5</v>
      </c>
      <c r="E47" s="10">
        <v>0.5</v>
      </c>
      <c r="F47" s="10">
        <v>15</v>
      </c>
      <c r="G47" s="10">
        <f t="shared" si="9"/>
        <v>-0.75</v>
      </c>
      <c r="H47" s="10">
        <v>-0.5</v>
      </c>
      <c r="I47" s="10">
        <v>0.25</v>
      </c>
      <c r="J47" s="10">
        <v>175</v>
      </c>
      <c r="K47" s="10">
        <f t="shared" si="10"/>
        <v>-0.625</v>
      </c>
      <c r="L47" s="10"/>
      <c r="M47" s="10">
        <v>5</v>
      </c>
      <c r="N47" s="10">
        <v>2</v>
      </c>
      <c r="O47" s="10">
        <v>0</v>
      </c>
      <c r="P47" s="8">
        <f t="shared" si="2"/>
        <v>5</v>
      </c>
      <c r="Q47" s="8">
        <f t="shared" si="3"/>
        <v>0</v>
      </c>
      <c r="R47" s="8">
        <f t="shared" si="4"/>
        <v>0</v>
      </c>
      <c r="S47" s="8">
        <f t="shared" si="5"/>
        <v>3</v>
      </c>
      <c r="T47" s="8">
        <f t="shared" si="6"/>
        <v>0</v>
      </c>
      <c r="U47" s="8">
        <f t="shared" si="7"/>
        <v>2</v>
      </c>
      <c r="V47" s="8">
        <f t="shared" si="8"/>
        <v>0</v>
      </c>
      <c r="W47" s="10">
        <v>0</v>
      </c>
      <c r="X47" s="10">
        <v>0</v>
      </c>
      <c r="Y47" s="10">
        <v>0</v>
      </c>
      <c r="Z47" s="10">
        <v>0</v>
      </c>
      <c r="AA47" s="19">
        <v>20</v>
      </c>
      <c r="AB47" s="10">
        <v>14</v>
      </c>
      <c r="AC47" s="10">
        <v>-1.5</v>
      </c>
      <c r="AD47" s="10">
        <v>0</v>
      </c>
      <c r="AE47" s="10">
        <v>34</v>
      </c>
      <c r="AF47" s="10">
        <v>18</v>
      </c>
      <c r="AG47" s="10">
        <v>61</v>
      </c>
      <c r="AH47" s="10"/>
      <c r="AI47" s="10">
        <v>14</v>
      </c>
      <c r="AJ47" s="10"/>
      <c r="AK47" s="10"/>
      <c r="AL47" s="10" t="s">
        <v>48</v>
      </c>
      <c r="AM47" s="8" t="s">
        <v>119</v>
      </c>
    </row>
    <row r="48" spans="1:39" s="6" customFormat="1" ht="14.25" x14ac:dyDescent="0.2">
      <c r="A48" s="6">
        <v>47</v>
      </c>
      <c r="B48" s="6">
        <v>26</v>
      </c>
      <c r="C48" s="10" t="s">
        <v>96</v>
      </c>
      <c r="D48" s="8">
        <v>-2</v>
      </c>
      <c r="E48" s="8">
        <v>0.25</v>
      </c>
      <c r="F48" s="8">
        <v>110</v>
      </c>
      <c r="G48" s="10">
        <f t="shared" si="9"/>
        <v>-2.125</v>
      </c>
      <c r="H48" s="8">
        <v>-2.25</v>
      </c>
      <c r="I48" s="8">
        <v>0.5</v>
      </c>
      <c r="J48" s="8">
        <v>65</v>
      </c>
      <c r="K48" s="10">
        <f t="shared" si="10"/>
        <v>-2.5</v>
      </c>
      <c r="L48" s="10"/>
      <c r="M48" s="8">
        <v>6</v>
      </c>
      <c r="N48" s="8">
        <v>5</v>
      </c>
      <c r="O48" s="8">
        <v>3</v>
      </c>
      <c r="P48" s="8">
        <f t="shared" si="2"/>
        <v>3</v>
      </c>
      <c r="Q48" s="8">
        <f t="shared" si="3"/>
        <v>0</v>
      </c>
      <c r="R48" s="8">
        <f t="shared" si="4"/>
        <v>0</v>
      </c>
      <c r="S48" s="8">
        <f t="shared" si="5"/>
        <v>1</v>
      </c>
      <c r="T48" s="8">
        <f t="shared" si="6"/>
        <v>0</v>
      </c>
      <c r="U48" s="8">
        <f t="shared" si="7"/>
        <v>2</v>
      </c>
      <c r="V48" s="8">
        <f t="shared" si="8"/>
        <v>0</v>
      </c>
      <c r="W48" s="8">
        <v>0</v>
      </c>
      <c r="X48" s="8">
        <v>0</v>
      </c>
      <c r="Y48" s="8">
        <v>1</v>
      </c>
      <c r="Z48" s="8">
        <v>16</v>
      </c>
      <c r="AA48" s="10" t="s">
        <v>116</v>
      </c>
      <c r="AB48" s="10" t="s">
        <v>39</v>
      </c>
      <c r="AC48" s="8">
        <v>-5</v>
      </c>
      <c r="AD48" s="8">
        <v>24</v>
      </c>
      <c r="AE48" s="8">
        <v>28</v>
      </c>
      <c r="AF48" s="8">
        <v>24</v>
      </c>
      <c r="AG48" s="8">
        <v>63</v>
      </c>
      <c r="AH48" s="10"/>
      <c r="AI48" s="8">
        <v>2</v>
      </c>
      <c r="AJ48" s="10" t="s">
        <v>125</v>
      </c>
      <c r="AK48" s="10"/>
      <c r="AL48" s="8" t="s">
        <v>48</v>
      </c>
      <c r="AM48" s="8" t="s">
        <v>119</v>
      </c>
    </row>
    <row r="49" spans="1:39" s="6" customFormat="1" ht="14.25" x14ac:dyDescent="0.2">
      <c r="A49" s="6">
        <v>48</v>
      </c>
      <c r="B49" s="6">
        <v>26</v>
      </c>
      <c r="C49" s="10" t="s">
        <v>97</v>
      </c>
      <c r="D49" s="8">
        <v>-4.25</v>
      </c>
      <c r="E49" s="8">
        <v>0.25</v>
      </c>
      <c r="F49" s="8">
        <v>145</v>
      </c>
      <c r="G49" s="10">
        <f t="shared" si="9"/>
        <v>-4.375</v>
      </c>
      <c r="H49" s="8">
        <v>-3.75</v>
      </c>
      <c r="I49" s="8">
        <v>0.25</v>
      </c>
      <c r="J49" s="8">
        <v>60</v>
      </c>
      <c r="K49" s="10">
        <f t="shared" si="10"/>
        <v>-3.875</v>
      </c>
      <c r="L49" s="10"/>
      <c r="M49" s="8">
        <v>1</v>
      </c>
      <c r="N49" s="8">
        <v>1</v>
      </c>
      <c r="O49" s="8">
        <v>0</v>
      </c>
      <c r="P49" s="8">
        <f t="shared" si="2"/>
        <v>1</v>
      </c>
      <c r="Q49" s="8">
        <f t="shared" si="3"/>
        <v>0</v>
      </c>
      <c r="R49" s="8">
        <f t="shared" si="4"/>
        <v>0</v>
      </c>
      <c r="S49" s="8">
        <f t="shared" si="5"/>
        <v>0</v>
      </c>
      <c r="T49" s="8">
        <f t="shared" si="6"/>
        <v>0</v>
      </c>
      <c r="U49" s="8">
        <f t="shared" si="7"/>
        <v>1</v>
      </c>
      <c r="V49" s="8">
        <f t="shared" si="8"/>
        <v>0</v>
      </c>
      <c r="W49" s="8">
        <v>4</v>
      </c>
      <c r="X49" s="8">
        <v>6</v>
      </c>
      <c r="Y49" s="8">
        <v>-4</v>
      </c>
      <c r="Z49" s="8">
        <v>12</v>
      </c>
      <c r="AA49" s="8">
        <v>24</v>
      </c>
      <c r="AB49" s="8">
        <v>24</v>
      </c>
      <c r="AC49" s="8">
        <v>-3</v>
      </c>
      <c r="AD49" s="8">
        <v>18</v>
      </c>
      <c r="AE49" s="8">
        <v>32</v>
      </c>
      <c r="AF49" s="8">
        <v>22</v>
      </c>
      <c r="AG49" s="8">
        <v>63</v>
      </c>
      <c r="AH49" s="10"/>
      <c r="AI49" s="8">
        <v>3</v>
      </c>
      <c r="AJ49" s="10" t="s">
        <v>129</v>
      </c>
      <c r="AK49" s="10"/>
      <c r="AL49" s="8" t="s">
        <v>33</v>
      </c>
      <c r="AM49" s="8" t="s">
        <v>119</v>
      </c>
    </row>
    <row r="50" spans="1:39" s="6" customFormat="1" ht="14.25" x14ac:dyDescent="0.2">
      <c r="A50" s="6">
        <v>49</v>
      </c>
      <c r="B50" s="7">
        <v>27</v>
      </c>
      <c r="C50" s="10" t="s">
        <v>34</v>
      </c>
      <c r="D50" s="10">
        <v>-4.5</v>
      </c>
      <c r="E50" s="10">
        <v>0.75</v>
      </c>
      <c r="F50" s="10">
        <v>137</v>
      </c>
      <c r="G50" s="10">
        <f t="shared" si="9"/>
        <v>-4.875</v>
      </c>
      <c r="H50" s="10">
        <v>-6</v>
      </c>
      <c r="I50" s="10">
        <v>0.5</v>
      </c>
      <c r="J50" s="10">
        <v>15</v>
      </c>
      <c r="K50" s="10">
        <f t="shared" si="10"/>
        <v>-6.25</v>
      </c>
      <c r="L50" s="10"/>
      <c r="M50" s="10">
        <v>12</v>
      </c>
      <c r="N50" s="10">
        <v>12</v>
      </c>
      <c r="O50" s="10">
        <v>6</v>
      </c>
      <c r="P50" s="8">
        <f t="shared" si="2"/>
        <v>6</v>
      </c>
      <c r="Q50" s="8">
        <f t="shared" si="3"/>
        <v>0</v>
      </c>
      <c r="R50" s="8">
        <f t="shared" si="4"/>
        <v>0</v>
      </c>
      <c r="S50" s="8">
        <f t="shared" si="5"/>
        <v>0</v>
      </c>
      <c r="T50" s="8">
        <f t="shared" si="6"/>
        <v>0</v>
      </c>
      <c r="U50" s="8">
        <f t="shared" si="7"/>
        <v>6</v>
      </c>
      <c r="V50" s="8">
        <f t="shared" si="8"/>
        <v>1</v>
      </c>
      <c r="W50" s="10">
        <v>0</v>
      </c>
      <c r="X50" s="10">
        <v>0</v>
      </c>
      <c r="Y50" s="10">
        <v>4.5</v>
      </c>
      <c r="Z50" s="10">
        <v>0</v>
      </c>
      <c r="AA50" s="19">
        <v>22</v>
      </c>
      <c r="AB50" s="10">
        <v>3</v>
      </c>
      <c r="AC50" s="10">
        <v>6</v>
      </c>
      <c r="AD50" s="10">
        <v>0</v>
      </c>
      <c r="AE50" s="10">
        <v>30</v>
      </c>
      <c r="AF50" s="10">
        <v>0</v>
      </c>
      <c r="AG50" s="10">
        <v>63</v>
      </c>
      <c r="AH50" s="10"/>
      <c r="AI50" s="10">
        <v>6</v>
      </c>
      <c r="AJ50" s="10"/>
      <c r="AK50" s="10"/>
      <c r="AL50" s="10" t="s">
        <v>33</v>
      </c>
      <c r="AM50" s="8" t="s">
        <v>120</v>
      </c>
    </row>
    <row r="51" spans="1:39" s="6" customFormat="1" ht="14.25" x14ac:dyDescent="0.2">
      <c r="A51" s="6">
        <v>50</v>
      </c>
      <c r="B51" s="7">
        <v>27</v>
      </c>
      <c r="C51" s="10" t="s">
        <v>78</v>
      </c>
      <c r="D51" s="10">
        <v>-5.5</v>
      </c>
      <c r="E51" s="10">
        <v>1.5</v>
      </c>
      <c r="F51" s="19">
        <v>95</v>
      </c>
      <c r="G51" s="10">
        <f t="shared" si="9"/>
        <v>-6.25</v>
      </c>
      <c r="H51" s="10">
        <v>-5.25</v>
      </c>
      <c r="I51" s="10">
        <v>0.75</v>
      </c>
      <c r="J51" s="10">
        <v>85</v>
      </c>
      <c r="K51" s="10">
        <f t="shared" si="10"/>
        <v>-5.625</v>
      </c>
      <c r="L51" s="10"/>
      <c r="M51" s="10">
        <v>10</v>
      </c>
      <c r="N51" s="10">
        <v>7</v>
      </c>
      <c r="O51" s="10">
        <v>3</v>
      </c>
      <c r="P51" s="8">
        <f t="shared" si="2"/>
        <v>7</v>
      </c>
      <c r="Q51" s="8">
        <f t="shared" si="3"/>
        <v>0</v>
      </c>
      <c r="R51" s="8">
        <f t="shared" si="4"/>
        <v>0</v>
      </c>
      <c r="S51" s="8">
        <f t="shared" si="5"/>
        <v>3</v>
      </c>
      <c r="T51" s="8">
        <f t="shared" si="6"/>
        <v>0</v>
      </c>
      <c r="U51" s="8">
        <f t="shared" si="7"/>
        <v>4</v>
      </c>
      <c r="V51" s="8">
        <f t="shared" si="8"/>
        <v>0</v>
      </c>
      <c r="W51" s="10">
        <v>0</v>
      </c>
      <c r="X51" s="10">
        <v>0</v>
      </c>
      <c r="Y51" s="10">
        <v>0</v>
      </c>
      <c r="Z51" s="10">
        <v>14</v>
      </c>
      <c r="AA51" s="19">
        <v>24</v>
      </c>
      <c r="AB51" s="10">
        <v>8</v>
      </c>
      <c r="AC51" s="10">
        <v>-2</v>
      </c>
      <c r="AD51" s="10">
        <v>18</v>
      </c>
      <c r="AE51" s="10">
        <v>38</v>
      </c>
      <c r="AF51" s="10">
        <v>10</v>
      </c>
      <c r="AG51" s="10">
        <v>59</v>
      </c>
      <c r="AH51" s="10"/>
      <c r="AI51" s="10">
        <v>14</v>
      </c>
      <c r="AJ51" s="10"/>
      <c r="AK51" s="10"/>
      <c r="AL51" s="10" t="s">
        <v>33</v>
      </c>
      <c r="AM51" s="8" t="s">
        <v>119</v>
      </c>
    </row>
    <row r="52" spans="1:39" s="6" customFormat="1" ht="14.25" x14ac:dyDescent="0.2">
      <c r="A52" s="6">
        <v>51</v>
      </c>
      <c r="B52" s="6">
        <v>27</v>
      </c>
      <c r="C52" s="10" t="s">
        <v>93</v>
      </c>
      <c r="D52" s="8">
        <v>-3.5</v>
      </c>
      <c r="E52" s="8">
        <v>0.5</v>
      </c>
      <c r="F52" s="8">
        <v>155</v>
      </c>
      <c r="G52" s="10">
        <f t="shared" si="9"/>
        <v>-3.75</v>
      </c>
      <c r="H52" s="8">
        <v>-2</v>
      </c>
      <c r="I52" s="8">
        <v>1.25</v>
      </c>
      <c r="J52" s="8">
        <v>178</v>
      </c>
      <c r="K52" s="10">
        <f t="shared" si="10"/>
        <v>-2.625</v>
      </c>
      <c r="L52" s="10"/>
      <c r="M52" s="8">
        <v>14</v>
      </c>
      <c r="N52" s="8">
        <v>10</v>
      </c>
      <c r="O52" s="8">
        <v>0</v>
      </c>
      <c r="P52" s="8">
        <f t="shared" si="2"/>
        <v>14</v>
      </c>
      <c r="Q52" s="8">
        <f t="shared" si="3"/>
        <v>0</v>
      </c>
      <c r="R52" s="8">
        <f t="shared" si="4"/>
        <v>1</v>
      </c>
      <c r="S52" s="8">
        <f t="shared" si="5"/>
        <v>4</v>
      </c>
      <c r="T52" s="8">
        <f t="shared" si="6"/>
        <v>0</v>
      </c>
      <c r="U52" s="8">
        <f t="shared" si="7"/>
        <v>10</v>
      </c>
      <c r="V52" s="8">
        <f t="shared" si="8"/>
        <v>1</v>
      </c>
      <c r="W52" s="8">
        <v>0</v>
      </c>
      <c r="X52" s="8">
        <v>0</v>
      </c>
      <c r="Y52" s="8">
        <v>4.5</v>
      </c>
      <c r="Z52" s="8">
        <v>12</v>
      </c>
      <c r="AA52" s="8">
        <v>17</v>
      </c>
      <c r="AB52" s="8">
        <v>-2</v>
      </c>
      <c r="AC52" s="8">
        <v>8.5</v>
      </c>
      <c r="AD52" s="8">
        <v>14</v>
      </c>
      <c r="AE52" s="8">
        <v>29</v>
      </c>
      <c r="AF52" s="8">
        <v>12</v>
      </c>
      <c r="AG52" s="8">
        <v>62</v>
      </c>
      <c r="AH52" s="10"/>
      <c r="AI52" s="8">
        <v>22</v>
      </c>
      <c r="AJ52" s="10"/>
      <c r="AK52" s="10"/>
      <c r="AL52" s="8" t="s">
        <v>48</v>
      </c>
      <c r="AM52" s="8" t="s">
        <v>119</v>
      </c>
    </row>
    <row r="53" spans="1:39" s="6" customFormat="1" ht="14.25" x14ac:dyDescent="0.2">
      <c r="A53" s="6">
        <v>52</v>
      </c>
      <c r="B53" s="6">
        <v>27</v>
      </c>
      <c r="C53" s="10" t="s">
        <v>94</v>
      </c>
      <c r="D53" s="8">
        <v>-3.5</v>
      </c>
      <c r="E53" s="8">
        <v>0.75</v>
      </c>
      <c r="F53" s="8">
        <v>145</v>
      </c>
      <c r="G53" s="10">
        <f t="shared" si="9"/>
        <v>-3.875</v>
      </c>
      <c r="H53" s="8">
        <v>-3.25</v>
      </c>
      <c r="I53" s="8">
        <v>0.75</v>
      </c>
      <c r="J53" s="8">
        <v>30</v>
      </c>
      <c r="K53" s="10">
        <f t="shared" si="10"/>
        <v>-3.625</v>
      </c>
      <c r="L53" s="10"/>
      <c r="M53" s="8">
        <v>4</v>
      </c>
      <c r="N53" s="8">
        <v>6</v>
      </c>
      <c r="O53" s="8">
        <v>0</v>
      </c>
      <c r="P53" s="8">
        <f t="shared" si="2"/>
        <v>4</v>
      </c>
      <c r="Q53" s="8">
        <f t="shared" si="3"/>
        <v>0</v>
      </c>
      <c r="R53" s="8">
        <f t="shared" si="4"/>
        <v>0</v>
      </c>
      <c r="S53" s="8">
        <f t="shared" si="5"/>
        <v>-2</v>
      </c>
      <c r="T53" s="8">
        <f t="shared" si="6"/>
        <v>0</v>
      </c>
      <c r="U53" s="8">
        <f t="shared" si="7"/>
        <v>6</v>
      </c>
      <c r="V53" s="8">
        <f t="shared" si="8"/>
        <v>1</v>
      </c>
      <c r="W53" s="8">
        <v>0</v>
      </c>
      <c r="X53" s="8">
        <v>0</v>
      </c>
      <c r="Y53" s="8">
        <v>-1</v>
      </c>
      <c r="Z53" s="8">
        <v>0</v>
      </c>
      <c r="AA53" s="8">
        <v>14</v>
      </c>
      <c r="AB53" s="8">
        <v>7</v>
      </c>
      <c r="AC53" s="8">
        <v>3</v>
      </c>
      <c r="AD53" s="8">
        <v>0</v>
      </c>
      <c r="AE53" s="8">
        <v>14</v>
      </c>
      <c r="AF53" s="8">
        <v>12</v>
      </c>
      <c r="AG53" s="8">
        <v>65</v>
      </c>
      <c r="AH53" s="10"/>
      <c r="AI53" s="8">
        <v>9</v>
      </c>
      <c r="AJ53" s="10"/>
      <c r="AK53" s="10"/>
      <c r="AL53" s="8" t="s">
        <v>48</v>
      </c>
      <c r="AM53" s="8" t="s">
        <v>120</v>
      </c>
    </row>
    <row r="54" spans="1:39" s="6" customFormat="1" ht="14.25" x14ac:dyDescent="0.2">
      <c r="A54" s="6">
        <v>53</v>
      </c>
      <c r="B54" s="6">
        <v>27</v>
      </c>
      <c r="C54" s="10" t="s">
        <v>96</v>
      </c>
      <c r="D54" s="8">
        <v>-4.75</v>
      </c>
      <c r="E54" s="8">
        <v>0.75</v>
      </c>
      <c r="F54" s="8">
        <v>105</v>
      </c>
      <c r="G54" s="10">
        <f t="shared" si="9"/>
        <v>-5.125</v>
      </c>
      <c r="H54" s="8">
        <v>-5</v>
      </c>
      <c r="I54" s="8">
        <v>0.75</v>
      </c>
      <c r="J54" s="8">
        <v>90</v>
      </c>
      <c r="K54" s="10">
        <f t="shared" si="10"/>
        <v>-5.375</v>
      </c>
      <c r="L54" s="10"/>
      <c r="M54" s="8">
        <v>5</v>
      </c>
      <c r="N54" s="8">
        <v>5</v>
      </c>
      <c r="O54" s="8">
        <v>2</v>
      </c>
      <c r="P54" s="8">
        <f t="shared" si="2"/>
        <v>3</v>
      </c>
      <c r="Q54" s="8">
        <f t="shared" si="3"/>
        <v>0</v>
      </c>
      <c r="R54" s="8">
        <f t="shared" si="4"/>
        <v>0</v>
      </c>
      <c r="S54" s="8">
        <f t="shared" si="5"/>
        <v>0</v>
      </c>
      <c r="T54" s="8">
        <f t="shared" si="6"/>
        <v>0</v>
      </c>
      <c r="U54" s="8">
        <f t="shared" si="7"/>
        <v>3</v>
      </c>
      <c r="V54" s="8">
        <f t="shared" si="8"/>
        <v>0</v>
      </c>
      <c r="W54" s="8">
        <v>0</v>
      </c>
      <c r="X54" s="8">
        <v>0</v>
      </c>
      <c r="Y54" s="8">
        <v>0</v>
      </c>
      <c r="Z54" s="8">
        <v>16</v>
      </c>
      <c r="AA54" s="8">
        <v>31</v>
      </c>
      <c r="AB54" s="8">
        <v>11</v>
      </c>
      <c r="AC54" s="8">
        <v>4</v>
      </c>
      <c r="AD54" s="8">
        <v>0</v>
      </c>
      <c r="AE54" s="8">
        <v>28</v>
      </c>
      <c r="AF54" s="8">
        <v>17</v>
      </c>
      <c r="AG54" s="8">
        <v>61</v>
      </c>
      <c r="AH54" s="10"/>
      <c r="AI54" s="8">
        <v>19</v>
      </c>
      <c r="AJ54" s="10"/>
      <c r="AK54" s="10"/>
      <c r="AL54" s="8" t="s">
        <v>48</v>
      </c>
      <c r="AM54" s="8" t="s">
        <v>120</v>
      </c>
    </row>
    <row r="55" spans="1:39" s="6" customFormat="1" ht="14.25" x14ac:dyDescent="0.2">
      <c r="A55" s="6">
        <v>54</v>
      </c>
      <c r="B55" s="6">
        <v>29</v>
      </c>
      <c r="C55" s="10" t="s">
        <v>94</v>
      </c>
      <c r="D55" s="8">
        <v>-7</v>
      </c>
      <c r="E55" s="8">
        <v>1.25</v>
      </c>
      <c r="F55" s="8">
        <v>180</v>
      </c>
      <c r="G55" s="10">
        <f t="shared" si="9"/>
        <v>-7.625</v>
      </c>
      <c r="H55" s="8">
        <v>-4.75</v>
      </c>
      <c r="I55" s="8">
        <v>-2</v>
      </c>
      <c r="J55" s="8">
        <v>180</v>
      </c>
      <c r="K55" s="10">
        <f t="shared" si="10"/>
        <v>-3.75</v>
      </c>
      <c r="L55" s="10"/>
      <c r="M55" s="8">
        <v>0</v>
      </c>
      <c r="N55" s="8">
        <v>0</v>
      </c>
      <c r="O55" s="8">
        <v>0</v>
      </c>
      <c r="P55" s="8">
        <f t="shared" si="2"/>
        <v>0</v>
      </c>
      <c r="Q55" s="8">
        <f t="shared" si="3"/>
        <v>0</v>
      </c>
      <c r="R55" s="8">
        <f t="shared" si="4"/>
        <v>0</v>
      </c>
      <c r="S55" s="8">
        <f t="shared" si="5"/>
        <v>0</v>
      </c>
      <c r="T55" s="8">
        <f t="shared" si="6"/>
        <v>0</v>
      </c>
      <c r="U55" s="8">
        <f t="shared" si="7"/>
        <v>0</v>
      </c>
      <c r="V55" s="8">
        <f t="shared" si="8"/>
        <v>0</v>
      </c>
      <c r="W55" s="8">
        <v>0</v>
      </c>
      <c r="X55" s="8">
        <v>0</v>
      </c>
      <c r="Y55" s="8">
        <v>0</v>
      </c>
      <c r="Z55" s="8">
        <v>30</v>
      </c>
      <c r="AA55" s="8">
        <v>34</v>
      </c>
      <c r="AB55" s="8">
        <v>4</v>
      </c>
      <c r="AC55" s="8">
        <v>3.5</v>
      </c>
      <c r="AD55" s="8">
        <v>0</v>
      </c>
      <c r="AE55" s="8">
        <v>38</v>
      </c>
      <c r="AF55" s="8">
        <v>14</v>
      </c>
      <c r="AG55" s="8">
        <v>58</v>
      </c>
      <c r="AH55" s="10"/>
      <c r="AI55" s="8">
        <v>11</v>
      </c>
      <c r="AJ55" s="10"/>
      <c r="AK55" s="10"/>
      <c r="AL55" s="8" t="s">
        <v>48</v>
      </c>
      <c r="AM55" s="8" t="s">
        <v>119</v>
      </c>
    </row>
    <row r="56" spans="1:39" s="6" customFormat="1" ht="14.25" x14ac:dyDescent="0.2">
      <c r="A56" s="6">
        <v>55</v>
      </c>
      <c r="B56" s="6">
        <v>29</v>
      </c>
      <c r="C56" s="10" t="s">
        <v>102</v>
      </c>
      <c r="D56" s="8">
        <v>1</v>
      </c>
      <c r="E56" s="8">
        <v>0.25</v>
      </c>
      <c r="F56" s="8">
        <v>65</v>
      </c>
      <c r="G56" s="10">
        <f t="shared" si="9"/>
        <v>0.875</v>
      </c>
      <c r="H56" s="8">
        <v>0.25</v>
      </c>
      <c r="I56" s="8">
        <v>1.5</v>
      </c>
      <c r="J56" s="8">
        <v>70</v>
      </c>
      <c r="K56" s="10">
        <f t="shared" si="10"/>
        <v>-0.5</v>
      </c>
      <c r="L56" s="10"/>
      <c r="M56" s="8">
        <v>4</v>
      </c>
      <c r="N56" s="8">
        <v>2.5</v>
      </c>
      <c r="O56" s="8">
        <v>5</v>
      </c>
      <c r="P56" s="8">
        <f t="shared" si="2"/>
        <v>-1</v>
      </c>
      <c r="Q56" s="8">
        <f t="shared" si="3"/>
        <v>0</v>
      </c>
      <c r="R56" s="8">
        <f t="shared" si="4"/>
        <v>0</v>
      </c>
      <c r="S56" s="8">
        <f t="shared" si="5"/>
        <v>1.5</v>
      </c>
      <c r="T56" s="8">
        <f t="shared" si="6"/>
        <v>0</v>
      </c>
      <c r="U56" s="8">
        <f t="shared" si="7"/>
        <v>-2.5</v>
      </c>
      <c r="V56" s="8">
        <f t="shared" si="8"/>
        <v>0</v>
      </c>
      <c r="W56" s="8">
        <v>4</v>
      </c>
      <c r="X56" s="8">
        <v>6</v>
      </c>
      <c r="Y56" s="8">
        <v>-1.25</v>
      </c>
      <c r="Z56" s="8">
        <v>8</v>
      </c>
      <c r="AA56" s="8">
        <v>10</v>
      </c>
      <c r="AB56" s="8">
        <v>10</v>
      </c>
      <c r="AC56" s="8">
        <v>4.25</v>
      </c>
      <c r="AD56" s="8">
        <v>0</v>
      </c>
      <c r="AE56" s="8">
        <v>24</v>
      </c>
      <c r="AF56" s="8">
        <v>17</v>
      </c>
      <c r="AG56" s="8">
        <v>62</v>
      </c>
      <c r="AH56" s="10"/>
      <c r="AI56" s="8">
        <v>19</v>
      </c>
      <c r="AJ56" s="10"/>
      <c r="AK56" s="10"/>
      <c r="AL56" s="8" t="s">
        <v>48</v>
      </c>
      <c r="AM56" s="8" t="s">
        <v>119</v>
      </c>
    </row>
    <row r="57" spans="1:39" s="6" customFormat="1" ht="14.25" x14ac:dyDescent="0.2">
      <c r="A57" s="6">
        <v>56</v>
      </c>
      <c r="B57" s="6">
        <v>29</v>
      </c>
      <c r="C57" s="10" t="s">
        <v>109</v>
      </c>
      <c r="D57" s="8">
        <v>-2.5</v>
      </c>
      <c r="E57" s="10">
        <v>0.75</v>
      </c>
      <c r="F57" s="8">
        <v>25</v>
      </c>
      <c r="G57" s="10">
        <f t="shared" si="9"/>
        <v>-2.875</v>
      </c>
      <c r="H57" s="8">
        <v>-2.5</v>
      </c>
      <c r="I57" s="8">
        <v>1</v>
      </c>
      <c r="J57" s="8">
        <v>175</v>
      </c>
      <c r="K57" s="10">
        <f t="shared" si="10"/>
        <v>-3</v>
      </c>
      <c r="L57" s="10"/>
      <c r="M57" s="8">
        <v>1</v>
      </c>
      <c r="N57" s="8">
        <v>7</v>
      </c>
      <c r="O57" s="8">
        <v>4</v>
      </c>
      <c r="P57" s="8">
        <f t="shared" si="2"/>
        <v>-3</v>
      </c>
      <c r="Q57" s="8">
        <f t="shared" si="3"/>
        <v>0</v>
      </c>
      <c r="R57" s="8">
        <f t="shared" si="4"/>
        <v>0</v>
      </c>
      <c r="S57" s="8">
        <f t="shared" si="5"/>
        <v>-6</v>
      </c>
      <c r="T57" s="8">
        <f t="shared" si="6"/>
        <v>1</v>
      </c>
      <c r="U57" s="8">
        <f t="shared" si="7"/>
        <v>3</v>
      </c>
      <c r="V57" s="8">
        <f t="shared" si="8"/>
        <v>0</v>
      </c>
      <c r="W57" s="8">
        <v>0</v>
      </c>
      <c r="X57" s="8">
        <v>0</v>
      </c>
      <c r="Y57" s="8">
        <v>-2</v>
      </c>
      <c r="Z57" s="8">
        <v>18</v>
      </c>
      <c r="AA57" s="8">
        <v>26</v>
      </c>
      <c r="AB57" s="8">
        <v>6</v>
      </c>
      <c r="AC57" s="8">
        <v>0</v>
      </c>
      <c r="AD57" s="8">
        <v>26</v>
      </c>
      <c r="AE57" s="8">
        <v>28</v>
      </c>
      <c r="AF57" s="8">
        <v>11</v>
      </c>
      <c r="AG57" s="8">
        <v>68</v>
      </c>
      <c r="AH57" s="10"/>
      <c r="AI57" s="8">
        <v>14</v>
      </c>
      <c r="AJ57" s="10"/>
      <c r="AK57" s="10"/>
      <c r="AL57" s="10" t="s">
        <v>33</v>
      </c>
      <c r="AM57" s="8" t="s">
        <v>119</v>
      </c>
    </row>
    <row r="58" spans="1:39" s="6" customFormat="1" ht="14.25" x14ac:dyDescent="0.2">
      <c r="A58" s="6">
        <v>57</v>
      </c>
      <c r="B58" s="9">
        <v>30</v>
      </c>
      <c r="C58" s="8" t="s">
        <v>81</v>
      </c>
      <c r="D58" s="20">
        <v>-2.25</v>
      </c>
      <c r="E58" s="20">
        <v>0.25</v>
      </c>
      <c r="F58" s="20">
        <v>55</v>
      </c>
      <c r="G58" s="10">
        <f t="shared" si="9"/>
        <v>-2.375</v>
      </c>
      <c r="H58" s="20">
        <v>-3</v>
      </c>
      <c r="I58" s="20">
        <v>0.25</v>
      </c>
      <c r="J58" s="20">
        <v>50</v>
      </c>
      <c r="K58" s="10">
        <f t="shared" si="10"/>
        <v>-3.125</v>
      </c>
      <c r="L58" s="10"/>
      <c r="M58" s="20">
        <v>9</v>
      </c>
      <c r="N58" s="20">
        <v>10</v>
      </c>
      <c r="O58" s="20">
        <v>5</v>
      </c>
      <c r="P58" s="8">
        <f t="shared" si="2"/>
        <v>4</v>
      </c>
      <c r="Q58" s="8">
        <f t="shared" si="3"/>
        <v>0</v>
      </c>
      <c r="R58" s="8">
        <f t="shared" si="4"/>
        <v>0</v>
      </c>
      <c r="S58" s="8">
        <f t="shared" si="5"/>
        <v>-1</v>
      </c>
      <c r="T58" s="8">
        <f t="shared" si="6"/>
        <v>0</v>
      </c>
      <c r="U58" s="8">
        <f t="shared" si="7"/>
        <v>5</v>
      </c>
      <c r="V58" s="8">
        <f t="shared" si="8"/>
        <v>1</v>
      </c>
      <c r="W58" s="20">
        <v>0</v>
      </c>
      <c r="X58" s="20">
        <v>0</v>
      </c>
      <c r="Y58" s="20">
        <v>3</v>
      </c>
      <c r="Z58" s="20">
        <v>0</v>
      </c>
      <c r="AA58" s="20">
        <v>10</v>
      </c>
      <c r="AB58" s="20">
        <v>1</v>
      </c>
      <c r="AC58" s="20">
        <v>6</v>
      </c>
      <c r="AD58" s="20">
        <v>0</v>
      </c>
      <c r="AE58" s="20">
        <v>8</v>
      </c>
      <c r="AF58" s="20">
        <v>-2</v>
      </c>
      <c r="AG58" s="20">
        <v>63</v>
      </c>
      <c r="AH58" s="8"/>
      <c r="AI58" s="20">
        <v>10</v>
      </c>
      <c r="AJ58" s="8"/>
      <c r="AK58" s="8"/>
      <c r="AL58" s="28" t="s">
        <v>33</v>
      </c>
      <c r="AM58" s="8" t="s">
        <v>120</v>
      </c>
    </row>
    <row r="59" spans="1:39" s="6" customFormat="1" ht="14.25" x14ac:dyDescent="0.2">
      <c r="A59" s="6">
        <v>58</v>
      </c>
      <c r="B59" s="6">
        <v>30</v>
      </c>
      <c r="C59" s="10" t="s">
        <v>95</v>
      </c>
      <c r="D59" s="8">
        <v>-2.5</v>
      </c>
      <c r="E59" s="8">
        <v>1.75</v>
      </c>
      <c r="F59" s="8">
        <v>110</v>
      </c>
      <c r="G59" s="10">
        <f t="shared" si="9"/>
        <v>-3.375</v>
      </c>
      <c r="H59" s="8">
        <v>-2.25</v>
      </c>
      <c r="I59" s="8">
        <v>2</v>
      </c>
      <c r="J59" s="8">
        <v>80</v>
      </c>
      <c r="K59" s="10">
        <f t="shared" si="10"/>
        <v>-3.25</v>
      </c>
      <c r="L59" s="10"/>
      <c r="M59" s="8">
        <v>4</v>
      </c>
      <c r="N59" s="8">
        <v>4</v>
      </c>
      <c r="O59" s="8">
        <v>2</v>
      </c>
      <c r="P59" s="8">
        <f t="shared" si="2"/>
        <v>2</v>
      </c>
      <c r="Q59" s="8">
        <f t="shared" si="3"/>
        <v>0</v>
      </c>
      <c r="R59" s="8">
        <f t="shared" si="4"/>
        <v>0</v>
      </c>
      <c r="S59" s="8">
        <f t="shared" si="5"/>
        <v>0</v>
      </c>
      <c r="T59" s="8">
        <f t="shared" si="6"/>
        <v>0</v>
      </c>
      <c r="U59" s="8">
        <f t="shared" si="7"/>
        <v>2</v>
      </c>
      <c r="V59" s="8">
        <f t="shared" si="8"/>
        <v>0</v>
      </c>
      <c r="W59" s="8">
        <v>4</v>
      </c>
      <c r="X59" s="8">
        <v>6</v>
      </c>
      <c r="Y59" s="8">
        <v>0</v>
      </c>
      <c r="Z59" s="8">
        <v>0</v>
      </c>
      <c r="AA59" s="8">
        <v>20</v>
      </c>
      <c r="AB59" s="8">
        <v>14</v>
      </c>
      <c r="AC59" s="8">
        <v>1.5</v>
      </c>
      <c r="AD59" s="8">
        <v>0</v>
      </c>
      <c r="AE59" s="8">
        <v>20</v>
      </c>
      <c r="AF59" s="8">
        <v>17</v>
      </c>
      <c r="AG59" s="8">
        <v>63</v>
      </c>
      <c r="AH59" s="10"/>
      <c r="AI59" s="8">
        <v>17</v>
      </c>
      <c r="AJ59" s="10"/>
      <c r="AK59" s="10"/>
      <c r="AL59" s="8" t="s">
        <v>33</v>
      </c>
      <c r="AM59" s="8" t="s">
        <v>120</v>
      </c>
    </row>
    <row r="60" spans="1:39" s="6" customFormat="1" ht="14.25" x14ac:dyDescent="0.2">
      <c r="A60" s="6">
        <v>59</v>
      </c>
      <c r="B60" s="6">
        <v>30</v>
      </c>
      <c r="C60" s="10" t="s">
        <v>97</v>
      </c>
      <c r="D60" s="8">
        <v>-0.5</v>
      </c>
      <c r="E60" s="8">
        <v>0.25</v>
      </c>
      <c r="F60" s="8">
        <v>97</v>
      </c>
      <c r="G60" s="10">
        <f t="shared" si="9"/>
        <v>-0.625</v>
      </c>
      <c r="H60" s="8">
        <v>-0.25</v>
      </c>
      <c r="I60" s="8">
        <v>0.25</v>
      </c>
      <c r="J60" s="8">
        <v>55</v>
      </c>
      <c r="K60" s="10">
        <f t="shared" si="10"/>
        <v>-0.375</v>
      </c>
      <c r="L60" s="10"/>
      <c r="M60" s="8">
        <v>6</v>
      </c>
      <c r="N60" s="8">
        <v>4</v>
      </c>
      <c r="O60" s="8">
        <v>-0.5</v>
      </c>
      <c r="P60" s="8">
        <f t="shared" si="2"/>
        <v>6.5</v>
      </c>
      <c r="Q60" s="8">
        <f t="shared" si="3"/>
        <v>0</v>
      </c>
      <c r="R60" s="8">
        <f t="shared" si="4"/>
        <v>0</v>
      </c>
      <c r="S60" s="8">
        <f t="shared" si="5"/>
        <v>2</v>
      </c>
      <c r="T60" s="8">
        <f t="shared" si="6"/>
        <v>0</v>
      </c>
      <c r="U60" s="8">
        <f t="shared" si="7"/>
        <v>4.5</v>
      </c>
      <c r="V60" s="8">
        <f t="shared" si="8"/>
        <v>1</v>
      </c>
      <c r="W60" s="8">
        <v>8</v>
      </c>
      <c r="X60" s="8">
        <v>10</v>
      </c>
      <c r="Y60" s="8">
        <v>3</v>
      </c>
      <c r="Z60" s="8">
        <v>10</v>
      </c>
      <c r="AA60" s="8">
        <v>14</v>
      </c>
      <c r="AB60" s="8">
        <v>6</v>
      </c>
      <c r="AC60" s="8">
        <v>13</v>
      </c>
      <c r="AD60" s="8">
        <v>6</v>
      </c>
      <c r="AE60" s="8">
        <v>11</v>
      </c>
      <c r="AF60" s="8">
        <v>10</v>
      </c>
      <c r="AG60" s="8">
        <v>62.5</v>
      </c>
      <c r="AH60" s="10"/>
      <c r="AI60" s="8">
        <v>0</v>
      </c>
      <c r="AJ60" s="10" t="s">
        <v>127</v>
      </c>
      <c r="AK60" s="10" t="s">
        <v>128</v>
      </c>
      <c r="AL60" s="8" t="s">
        <v>33</v>
      </c>
      <c r="AM60" s="8" t="s">
        <v>120</v>
      </c>
    </row>
    <row r="61" spans="1:39" s="6" customFormat="1" ht="14.25" x14ac:dyDescent="0.2">
      <c r="A61" s="6">
        <v>60</v>
      </c>
      <c r="B61" s="6">
        <v>30</v>
      </c>
      <c r="C61" s="10" t="s">
        <v>101</v>
      </c>
      <c r="D61" s="8">
        <v>-2.5</v>
      </c>
      <c r="E61" s="8">
        <v>0.5</v>
      </c>
      <c r="F61" s="8">
        <v>172</v>
      </c>
      <c r="G61" s="10">
        <f t="shared" si="9"/>
        <v>-2.75</v>
      </c>
      <c r="H61" s="8">
        <v>-1.75</v>
      </c>
      <c r="I61" s="8">
        <v>1</v>
      </c>
      <c r="J61" s="8">
        <v>172</v>
      </c>
      <c r="K61" s="10">
        <f t="shared" si="10"/>
        <v>-2.25</v>
      </c>
      <c r="L61" s="10"/>
      <c r="M61" s="8">
        <v>6</v>
      </c>
      <c r="N61" s="8">
        <v>2</v>
      </c>
      <c r="O61" s="8">
        <v>0</v>
      </c>
      <c r="P61" s="8">
        <f t="shared" si="2"/>
        <v>6</v>
      </c>
      <c r="Q61" s="8">
        <f t="shared" si="3"/>
        <v>0</v>
      </c>
      <c r="R61" s="8">
        <f t="shared" si="4"/>
        <v>0</v>
      </c>
      <c r="S61" s="8">
        <f t="shared" si="5"/>
        <v>4</v>
      </c>
      <c r="T61" s="8">
        <f t="shared" si="6"/>
        <v>0</v>
      </c>
      <c r="U61" s="8">
        <f t="shared" si="7"/>
        <v>2</v>
      </c>
      <c r="V61" s="8">
        <f t="shared" si="8"/>
        <v>0</v>
      </c>
      <c r="W61" s="8">
        <v>0</v>
      </c>
      <c r="X61" s="8">
        <v>0</v>
      </c>
      <c r="Y61" s="8">
        <v>1.25</v>
      </c>
      <c r="Z61" s="8">
        <v>10</v>
      </c>
      <c r="AA61" s="8">
        <v>28</v>
      </c>
      <c r="AB61" s="8">
        <v>14</v>
      </c>
      <c r="AC61" s="8">
        <v>3.5</v>
      </c>
      <c r="AD61" s="8">
        <v>0</v>
      </c>
      <c r="AE61" s="8">
        <v>32</v>
      </c>
      <c r="AF61" s="8">
        <v>18</v>
      </c>
      <c r="AG61" s="8">
        <v>63</v>
      </c>
      <c r="AH61" s="10"/>
      <c r="AI61" s="8">
        <v>22</v>
      </c>
      <c r="AJ61" s="10" t="s">
        <v>131</v>
      </c>
      <c r="AK61" s="10"/>
      <c r="AL61" s="8" t="s">
        <v>48</v>
      </c>
      <c r="AM61" s="8" t="s">
        <v>119</v>
      </c>
    </row>
    <row r="62" spans="1:39" s="6" customFormat="1" ht="14.25" x14ac:dyDescent="0.2">
      <c r="A62" s="6">
        <v>61</v>
      </c>
      <c r="B62" s="6">
        <v>31</v>
      </c>
      <c r="C62" s="10" t="s">
        <v>106</v>
      </c>
      <c r="D62" s="8">
        <v>-0.5</v>
      </c>
      <c r="E62" s="8">
        <v>1.25</v>
      </c>
      <c r="F62" s="8">
        <v>105</v>
      </c>
      <c r="G62" s="10">
        <f t="shared" si="9"/>
        <v>-1.125</v>
      </c>
      <c r="H62" s="8">
        <v>-1</v>
      </c>
      <c r="I62" s="8">
        <v>0.5</v>
      </c>
      <c r="J62" s="8">
        <v>75</v>
      </c>
      <c r="K62" s="10">
        <f t="shared" si="10"/>
        <v>-1.25</v>
      </c>
      <c r="L62" s="10"/>
      <c r="M62" s="8">
        <v>12</v>
      </c>
      <c r="N62" s="8">
        <v>8</v>
      </c>
      <c r="O62" s="8">
        <v>6</v>
      </c>
      <c r="P62" s="8">
        <f t="shared" si="2"/>
        <v>6</v>
      </c>
      <c r="Q62" s="8">
        <f t="shared" si="3"/>
        <v>0</v>
      </c>
      <c r="R62" s="8">
        <f t="shared" si="4"/>
        <v>0</v>
      </c>
      <c r="S62" s="8">
        <f t="shared" si="5"/>
        <v>4</v>
      </c>
      <c r="T62" s="8">
        <f t="shared" si="6"/>
        <v>0</v>
      </c>
      <c r="U62" s="8">
        <f t="shared" si="7"/>
        <v>2</v>
      </c>
      <c r="V62" s="8">
        <f t="shared" si="8"/>
        <v>0</v>
      </c>
      <c r="W62" s="8">
        <v>0</v>
      </c>
      <c r="X62" s="8">
        <v>0</v>
      </c>
      <c r="Y62" s="8">
        <v>2.25</v>
      </c>
      <c r="Z62" s="8">
        <v>6</v>
      </c>
      <c r="AA62" s="8">
        <v>15</v>
      </c>
      <c r="AB62" s="8">
        <v>11</v>
      </c>
      <c r="AC62" s="8">
        <v>9</v>
      </c>
      <c r="AD62" s="8">
        <v>12</v>
      </c>
      <c r="AE62" s="8">
        <v>20</v>
      </c>
      <c r="AF62" s="8">
        <v>14</v>
      </c>
      <c r="AG62" s="8">
        <v>58</v>
      </c>
      <c r="AH62" s="10"/>
      <c r="AI62" s="8">
        <v>22</v>
      </c>
      <c r="AJ62" s="10"/>
      <c r="AK62" s="10"/>
      <c r="AL62" s="8" t="s">
        <v>33</v>
      </c>
      <c r="AM62" s="8" t="s">
        <v>120</v>
      </c>
    </row>
    <row r="63" spans="1:39" s="6" customFormat="1" ht="14.25" x14ac:dyDescent="0.2">
      <c r="A63" s="6">
        <v>62</v>
      </c>
      <c r="B63" s="6">
        <v>31</v>
      </c>
      <c r="C63" s="10" t="s">
        <v>109</v>
      </c>
      <c r="D63" s="8">
        <v>-8.75</v>
      </c>
      <c r="E63" s="10">
        <v>0.25</v>
      </c>
      <c r="F63" s="8">
        <v>27</v>
      </c>
      <c r="G63" s="10">
        <f t="shared" si="9"/>
        <v>-8.875</v>
      </c>
      <c r="H63" s="8">
        <v>-9.25</v>
      </c>
      <c r="I63" s="8">
        <v>0.5</v>
      </c>
      <c r="J63" s="8">
        <v>170</v>
      </c>
      <c r="K63" s="10">
        <f t="shared" si="10"/>
        <v>-9.5</v>
      </c>
      <c r="L63" s="10"/>
      <c r="M63" s="8">
        <v>2</v>
      </c>
      <c r="N63" s="8">
        <v>2</v>
      </c>
      <c r="O63" s="8">
        <v>0</v>
      </c>
      <c r="P63" s="8">
        <f t="shared" si="2"/>
        <v>2</v>
      </c>
      <c r="Q63" s="8">
        <f t="shared" si="3"/>
        <v>0</v>
      </c>
      <c r="R63" s="8">
        <f t="shared" si="4"/>
        <v>0</v>
      </c>
      <c r="S63" s="8">
        <f t="shared" si="5"/>
        <v>0</v>
      </c>
      <c r="T63" s="8">
        <f t="shared" si="6"/>
        <v>0</v>
      </c>
      <c r="U63" s="8">
        <f t="shared" si="7"/>
        <v>2</v>
      </c>
      <c r="V63" s="8">
        <f t="shared" si="8"/>
        <v>0</v>
      </c>
      <c r="W63" s="8">
        <v>3</v>
      </c>
      <c r="X63" s="8">
        <v>4</v>
      </c>
      <c r="Y63" s="8">
        <v>-4</v>
      </c>
      <c r="Z63" s="8">
        <v>0</v>
      </c>
      <c r="AA63" s="8">
        <v>20</v>
      </c>
      <c r="AB63" s="8">
        <v>14</v>
      </c>
      <c r="AC63" s="8">
        <v>-3</v>
      </c>
      <c r="AD63" s="8">
        <v>18</v>
      </c>
      <c r="AE63" s="10" t="s">
        <v>117</v>
      </c>
      <c r="AF63" s="10" t="s">
        <v>39</v>
      </c>
      <c r="AG63" s="8">
        <v>59.5</v>
      </c>
      <c r="AH63" s="10"/>
      <c r="AI63" s="8">
        <v>7</v>
      </c>
      <c r="AJ63" s="10"/>
      <c r="AK63" s="10"/>
      <c r="AL63" s="10" t="s">
        <v>33</v>
      </c>
      <c r="AM63" s="8" t="s">
        <v>120</v>
      </c>
    </row>
    <row r="64" spans="1:39" s="6" customFormat="1" ht="14.25" x14ac:dyDescent="0.2">
      <c r="A64" s="6">
        <v>63</v>
      </c>
      <c r="B64" s="7">
        <v>32</v>
      </c>
      <c r="C64" s="10" t="s">
        <v>69</v>
      </c>
      <c r="D64" s="10">
        <v>-5</v>
      </c>
      <c r="E64" s="10">
        <v>0.75</v>
      </c>
      <c r="F64" s="10">
        <v>40</v>
      </c>
      <c r="G64" s="10">
        <f t="shared" si="9"/>
        <v>-5.375</v>
      </c>
      <c r="H64" s="10">
        <v>-5</v>
      </c>
      <c r="I64" s="10">
        <v>1</v>
      </c>
      <c r="J64" s="10">
        <v>140</v>
      </c>
      <c r="K64" s="10">
        <f t="shared" si="10"/>
        <v>-5.5</v>
      </c>
      <c r="L64" s="10"/>
      <c r="M64" s="10">
        <v>5</v>
      </c>
      <c r="N64" s="10">
        <v>0</v>
      </c>
      <c r="O64" s="10">
        <v>-2</v>
      </c>
      <c r="P64" s="8">
        <f t="shared" si="2"/>
        <v>7</v>
      </c>
      <c r="Q64" s="8">
        <f t="shared" si="3"/>
        <v>0</v>
      </c>
      <c r="R64" s="8">
        <f t="shared" si="4"/>
        <v>0</v>
      </c>
      <c r="S64" s="8">
        <f t="shared" si="5"/>
        <v>5</v>
      </c>
      <c r="T64" s="8">
        <f t="shared" si="6"/>
        <v>1</v>
      </c>
      <c r="U64" s="8">
        <f t="shared" si="7"/>
        <v>2</v>
      </c>
      <c r="V64" s="8">
        <f t="shared" si="8"/>
        <v>0</v>
      </c>
      <c r="W64" s="10">
        <v>0</v>
      </c>
      <c r="X64" s="10">
        <v>0</v>
      </c>
      <c r="Y64" s="10">
        <v>6</v>
      </c>
      <c r="Z64" s="10">
        <v>26</v>
      </c>
      <c r="AA64" s="19">
        <v>36</v>
      </c>
      <c r="AB64" s="10" t="s">
        <v>39</v>
      </c>
      <c r="AC64" s="10">
        <v>-3.5</v>
      </c>
      <c r="AD64" s="10">
        <v>24</v>
      </c>
      <c r="AE64" s="10">
        <v>30</v>
      </c>
      <c r="AF64" s="10">
        <v>10</v>
      </c>
      <c r="AG64" s="10">
        <v>61</v>
      </c>
      <c r="AH64" s="10"/>
      <c r="AI64" s="10">
        <v>0</v>
      </c>
      <c r="AJ64" s="10"/>
      <c r="AK64" s="10"/>
      <c r="AL64" s="10" t="s">
        <v>33</v>
      </c>
      <c r="AM64" s="8" t="s">
        <v>120</v>
      </c>
    </row>
    <row r="65" spans="1:39" s="6" customFormat="1" ht="14.25" x14ac:dyDescent="0.2">
      <c r="A65" s="6">
        <v>64</v>
      </c>
      <c r="B65" s="6">
        <v>33</v>
      </c>
      <c r="C65" s="10" t="s">
        <v>96</v>
      </c>
      <c r="D65" s="8">
        <v>-0.25</v>
      </c>
      <c r="E65" s="8">
        <v>0.75</v>
      </c>
      <c r="F65" s="8">
        <v>125</v>
      </c>
      <c r="G65" s="10">
        <f t="shared" si="9"/>
        <v>-0.625</v>
      </c>
      <c r="H65" s="8">
        <v>-0.25</v>
      </c>
      <c r="I65" s="8">
        <v>0.75</v>
      </c>
      <c r="J65" s="8">
        <v>55</v>
      </c>
      <c r="K65" s="10">
        <f t="shared" si="10"/>
        <v>-0.625</v>
      </c>
      <c r="L65" s="10"/>
      <c r="M65" s="8">
        <v>1</v>
      </c>
      <c r="N65" s="8">
        <v>0</v>
      </c>
      <c r="O65" s="8">
        <v>0</v>
      </c>
      <c r="P65" s="8">
        <f t="shared" si="2"/>
        <v>1</v>
      </c>
      <c r="Q65" s="8">
        <f t="shared" si="3"/>
        <v>0</v>
      </c>
      <c r="R65" s="8">
        <f t="shared" si="4"/>
        <v>0</v>
      </c>
      <c r="S65" s="8">
        <f t="shared" si="5"/>
        <v>1</v>
      </c>
      <c r="T65" s="8">
        <f t="shared" si="6"/>
        <v>0</v>
      </c>
      <c r="U65" s="8">
        <f t="shared" si="7"/>
        <v>0</v>
      </c>
      <c r="V65" s="8">
        <f t="shared" si="8"/>
        <v>0</v>
      </c>
      <c r="W65" s="8">
        <v>0</v>
      </c>
      <c r="X65" s="8">
        <v>0</v>
      </c>
      <c r="Y65" s="8">
        <v>-4.5</v>
      </c>
      <c r="Z65" s="8">
        <v>8</v>
      </c>
      <c r="AA65" s="8">
        <v>10</v>
      </c>
      <c r="AB65" s="8">
        <v>9</v>
      </c>
      <c r="AC65" s="8">
        <v>-4.5</v>
      </c>
      <c r="AD65" s="8">
        <v>0</v>
      </c>
      <c r="AE65" s="8">
        <v>23</v>
      </c>
      <c r="AF65" s="8">
        <v>24</v>
      </c>
      <c r="AG65" s="8">
        <v>59</v>
      </c>
      <c r="AH65" s="10"/>
      <c r="AI65" s="8">
        <v>13</v>
      </c>
      <c r="AJ65" s="10" t="s">
        <v>124</v>
      </c>
      <c r="AK65" s="10"/>
      <c r="AL65" s="8" t="s">
        <v>33</v>
      </c>
      <c r="AM65" s="8" t="s">
        <v>120</v>
      </c>
    </row>
    <row r="66" spans="1:39" s="6" customFormat="1" ht="14.25" x14ac:dyDescent="0.2">
      <c r="A66" s="6">
        <v>65</v>
      </c>
      <c r="B66" s="7">
        <v>34</v>
      </c>
      <c r="C66" s="10" t="s">
        <v>59</v>
      </c>
      <c r="D66" s="10">
        <v>-5</v>
      </c>
      <c r="E66" s="10">
        <v>2.5</v>
      </c>
      <c r="F66" s="19">
        <v>5</v>
      </c>
      <c r="G66" s="10">
        <f t="shared" ref="G66:G76" si="11">D66-(0.5*E66)</f>
        <v>-6.25</v>
      </c>
      <c r="H66" s="10">
        <v>-6</v>
      </c>
      <c r="I66" s="10">
        <v>1.25</v>
      </c>
      <c r="J66" s="10">
        <v>170</v>
      </c>
      <c r="K66" s="10">
        <f t="shared" ref="K66:K76" si="12">H66-(0.5*I66)</f>
        <v>-6.625</v>
      </c>
      <c r="L66" s="10"/>
      <c r="M66" s="10">
        <v>17</v>
      </c>
      <c r="N66" s="10">
        <v>14</v>
      </c>
      <c r="O66" s="10">
        <v>9</v>
      </c>
      <c r="P66" s="8">
        <f t="shared" si="2"/>
        <v>8</v>
      </c>
      <c r="Q66" s="8">
        <f t="shared" si="3"/>
        <v>0</v>
      </c>
      <c r="R66" s="8">
        <f t="shared" si="4"/>
        <v>0</v>
      </c>
      <c r="S66" s="8">
        <f t="shared" si="5"/>
        <v>3</v>
      </c>
      <c r="T66" s="8">
        <f t="shared" si="6"/>
        <v>0</v>
      </c>
      <c r="U66" s="8">
        <f t="shared" si="7"/>
        <v>5</v>
      </c>
      <c r="V66" s="8">
        <f t="shared" si="8"/>
        <v>1</v>
      </c>
      <c r="W66" s="10">
        <v>5</v>
      </c>
      <c r="X66" s="10">
        <v>7</v>
      </c>
      <c r="Y66" s="10">
        <v>1.25</v>
      </c>
      <c r="Z66" s="10">
        <v>0</v>
      </c>
      <c r="AA66" s="19">
        <v>9</v>
      </c>
      <c r="AB66" s="10">
        <v>2</v>
      </c>
      <c r="AC66" s="10">
        <v>12</v>
      </c>
      <c r="AD66" s="10">
        <v>0</v>
      </c>
      <c r="AE66" s="10">
        <v>10</v>
      </c>
      <c r="AF66" s="10">
        <v>-4</v>
      </c>
      <c r="AG66" s="10">
        <v>61</v>
      </c>
      <c r="AH66" s="10"/>
      <c r="AI66" s="10">
        <v>6</v>
      </c>
      <c r="AJ66" s="10"/>
      <c r="AK66" s="10"/>
      <c r="AL66" s="10" t="s">
        <v>33</v>
      </c>
      <c r="AM66" s="8" t="s">
        <v>120</v>
      </c>
    </row>
    <row r="67" spans="1:39" s="6" customFormat="1" ht="14.25" x14ac:dyDescent="0.2">
      <c r="A67" s="6">
        <v>66</v>
      </c>
      <c r="B67" s="7">
        <v>35</v>
      </c>
      <c r="C67" s="10" t="s">
        <v>35</v>
      </c>
      <c r="D67" s="10">
        <v>-5</v>
      </c>
      <c r="E67" s="10">
        <v>1.75</v>
      </c>
      <c r="F67" s="10">
        <v>90</v>
      </c>
      <c r="G67" s="10">
        <f t="shared" si="11"/>
        <v>-5.875</v>
      </c>
      <c r="H67" s="10">
        <v>-5.25</v>
      </c>
      <c r="I67" s="10">
        <v>1.5</v>
      </c>
      <c r="J67" s="10">
        <v>95</v>
      </c>
      <c r="K67" s="10">
        <f t="shared" si="12"/>
        <v>-6</v>
      </c>
      <c r="L67" s="10"/>
      <c r="M67" s="10">
        <v>15</v>
      </c>
      <c r="N67" s="10">
        <v>14</v>
      </c>
      <c r="O67" s="10">
        <v>0</v>
      </c>
      <c r="P67" s="8">
        <f t="shared" ref="P67:P76" si="13">M67-O67</f>
        <v>15</v>
      </c>
      <c r="Q67" s="8">
        <f t="shared" ref="Q67:Q76" si="14">IF(ABS(P67)&gt;14,1,0)</f>
        <v>1</v>
      </c>
      <c r="R67" s="8">
        <f t="shared" ref="R67:R76" si="15">IF(ABS(P67)&gt;9,1,0)</f>
        <v>1</v>
      </c>
      <c r="S67" s="8">
        <f t="shared" ref="S67:S76" si="16">M67-N67</f>
        <v>1</v>
      </c>
      <c r="T67" s="8">
        <f t="shared" ref="T67:T76" si="17">IF(ABS(S67)&gt;4,1,0)</f>
        <v>0</v>
      </c>
      <c r="U67" s="8">
        <f t="shared" ref="U67:U76" si="18">N67-O67</f>
        <v>14</v>
      </c>
      <c r="V67" s="8">
        <f t="shared" ref="V67:V75" si="19">IF(ABS(U67)&gt;4,1,0)</f>
        <v>1</v>
      </c>
      <c r="W67" s="10">
        <v>0</v>
      </c>
      <c r="X67" s="10">
        <v>0</v>
      </c>
      <c r="Y67" s="10">
        <v>10.5</v>
      </c>
      <c r="Z67" s="10">
        <v>0</v>
      </c>
      <c r="AA67" s="19">
        <v>28</v>
      </c>
      <c r="AB67" s="10">
        <v>8</v>
      </c>
      <c r="AC67" s="10">
        <v>-4</v>
      </c>
      <c r="AD67" s="10">
        <v>0</v>
      </c>
      <c r="AE67" s="10">
        <v>39</v>
      </c>
      <c r="AF67" s="10">
        <v>8</v>
      </c>
      <c r="AG67" s="10">
        <v>59.5</v>
      </c>
      <c r="AH67" s="10"/>
      <c r="AI67" s="10">
        <v>1</v>
      </c>
      <c r="AJ67" s="10" t="s">
        <v>36</v>
      </c>
      <c r="AK67" s="10" t="s">
        <v>37</v>
      </c>
      <c r="AL67" s="10" t="s">
        <v>33</v>
      </c>
      <c r="AM67" s="8" t="s">
        <v>119</v>
      </c>
    </row>
    <row r="68" spans="1:39" s="6" customFormat="1" ht="14.25" x14ac:dyDescent="0.2">
      <c r="A68" s="6">
        <v>67</v>
      </c>
      <c r="B68" s="6">
        <v>35</v>
      </c>
      <c r="C68" s="10" t="s">
        <v>92</v>
      </c>
      <c r="D68" s="8">
        <v>-2.25</v>
      </c>
      <c r="E68" s="8">
        <v>1</v>
      </c>
      <c r="F68" s="8">
        <v>15</v>
      </c>
      <c r="G68" s="10">
        <f t="shared" si="11"/>
        <v>-2.75</v>
      </c>
      <c r="H68" s="8">
        <v>-1.5</v>
      </c>
      <c r="I68" s="8">
        <v>0.75</v>
      </c>
      <c r="J68" s="8">
        <v>170</v>
      </c>
      <c r="K68" s="10">
        <f t="shared" si="12"/>
        <v>-1.875</v>
      </c>
      <c r="L68" s="10"/>
      <c r="M68" s="8">
        <v>1</v>
      </c>
      <c r="N68" s="8">
        <v>1</v>
      </c>
      <c r="O68" s="8">
        <v>1</v>
      </c>
      <c r="P68" s="8">
        <f t="shared" si="13"/>
        <v>0</v>
      </c>
      <c r="Q68" s="8">
        <f t="shared" si="14"/>
        <v>0</v>
      </c>
      <c r="R68" s="8">
        <f t="shared" si="15"/>
        <v>0</v>
      </c>
      <c r="S68" s="8">
        <f t="shared" si="16"/>
        <v>0</v>
      </c>
      <c r="T68" s="8">
        <f t="shared" si="17"/>
        <v>0</v>
      </c>
      <c r="U68" s="8">
        <f t="shared" si="18"/>
        <v>0</v>
      </c>
      <c r="V68" s="8">
        <f t="shared" si="19"/>
        <v>0</v>
      </c>
      <c r="W68" s="8">
        <v>0</v>
      </c>
      <c r="X68" s="8">
        <v>0</v>
      </c>
      <c r="Y68" s="8">
        <v>-4</v>
      </c>
      <c r="Z68" s="8">
        <v>0</v>
      </c>
      <c r="AA68" s="8">
        <v>18</v>
      </c>
      <c r="AB68" s="8">
        <v>16</v>
      </c>
      <c r="AC68" s="8">
        <v>-8</v>
      </c>
      <c r="AD68" s="8">
        <v>0</v>
      </c>
      <c r="AE68" s="8">
        <v>20</v>
      </c>
      <c r="AF68" s="8">
        <v>18</v>
      </c>
      <c r="AG68" s="8">
        <v>55</v>
      </c>
      <c r="AH68" s="10"/>
      <c r="AI68" s="8">
        <v>21</v>
      </c>
      <c r="AJ68" s="10" t="s">
        <v>121</v>
      </c>
      <c r="AK68" s="10"/>
      <c r="AL68" s="8" t="s">
        <v>48</v>
      </c>
      <c r="AM68" s="8" t="s">
        <v>119</v>
      </c>
    </row>
    <row r="69" spans="1:39" s="6" customFormat="1" ht="14.25" x14ac:dyDescent="0.2">
      <c r="A69" s="6">
        <v>68</v>
      </c>
      <c r="B69" s="6">
        <v>35</v>
      </c>
      <c r="C69" s="10" t="s">
        <v>106</v>
      </c>
      <c r="D69" s="8">
        <v>-6</v>
      </c>
      <c r="E69" s="8">
        <v>1.25</v>
      </c>
      <c r="F69" s="8">
        <v>15</v>
      </c>
      <c r="G69" s="10">
        <f t="shared" si="11"/>
        <v>-6.625</v>
      </c>
      <c r="H69" s="8">
        <v>-6</v>
      </c>
      <c r="I69" s="8">
        <v>2.5</v>
      </c>
      <c r="J69" s="8">
        <v>165</v>
      </c>
      <c r="K69" s="10">
        <f t="shared" si="12"/>
        <v>-7.25</v>
      </c>
      <c r="L69" s="10"/>
      <c r="M69" s="8">
        <v>6</v>
      </c>
      <c r="N69" s="8">
        <v>7</v>
      </c>
      <c r="O69" s="8">
        <v>9</v>
      </c>
      <c r="P69" s="8">
        <f t="shared" si="13"/>
        <v>-3</v>
      </c>
      <c r="Q69" s="8">
        <f t="shared" si="14"/>
        <v>0</v>
      </c>
      <c r="R69" s="8">
        <f t="shared" si="15"/>
        <v>0</v>
      </c>
      <c r="S69" s="8">
        <f t="shared" si="16"/>
        <v>-1</v>
      </c>
      <c r="T69" s="8">
        <f t="shared" si="17"/>
        <v>0</v>
      </c>
      <c r="U69" s="8">
        <f t="shared" si="18"/>
        <v>-2</v>
      </c>
      <c r="V69" s="8">
        <f t="shared" si="19"/>
        <v>0</v>
      </c>
      <c r="W69" s="8">
        <v>3</v>
      </c>
      <c r="X69" s="8">
        <v>5</v>
      </c>
      <c r="Y69" s="8">
        <v>-1</v>
      </c>
      <c r="Z69" s="8">
        <v>6</v>
      </c>
      <c r="AA69" s="8">
        <v>12</v>
      </c>
      <c r="AB69" s="8">
        <v>-2</v>
      </c>
      <c r="AC69" s="8">
        <v>4</v>
      </c>
      <c r="AD69" s="8">
        <v>0</v>
      </c>
      <c r="AE69" s="8">
        <v>12</v>
      </c>
      <c r="AF69" s="8">
        <v>12</v>
      </c>
      <c r="AG69" s="8">
        <v>58</v>
      </c>
      <c r="AH69" s="10"/>
      <c r="AI69" s="8">
        <v>11</v>
      </c>
      <c r="AJ69" s="10"/>
      <c r="AK69" s="10"/>
      <c r="AL69" s="8" t="s">
        <v>33</v>
      </c>
      <c r="AM69" s="8" t="s">
        <v>119</v>
      </c>
    </row>
    <row r="70" spans="1:39" s="6" customFormat="1" ht="14.25" x14ac:dyDescent="0.2">
      <c r="A70" s="6">
        <v>69</v>
      </c>
      <c r="B70" s="6">
        <v>35</v>
      </c>
      <c r="C70" s="10" t="s">
        <v>107</v>
      </c>
      <c r="D70" s="8">
        <v>1</v>
      </c>
      <c r="E70" s="8">
        <v>0.75</v>
      </c>
      <c r="F70" s="8">
        <v>160</v>
      </c>
      <c r="G70" s="10">
        <f t="shared" si="11"/>
        <v>0.625</v>
      </c>
      <c r="H70" s="8">
        <v>0.5</v>
      </c>
      <c r="I70" s="8">
        <v>0.75</v>
      </c>
      <c r="J70" s="8">
        <v>170</v>
      </c>
      <c r="K70" s="10">
        <f t="shared" si="12"/>
        <v>0.125</v>
      </c>
      <c r="L70" s="10"/>
      <c r="M70" s="8">
        <v>0</v>
      </c>
      <c r="N70" s="8">
        <v>0</v>
      </c>
      <c r="O70" s="8">
        <v>0</v>
      </c>
      <c r="P70" s="8">
        <f t="shared" si="13"/>
        <v>0</v>
      </c>
      <c r="Q70" s="8">
        <f t="shared" si="14"/>
        <v>0</v>
      </c>
      <c r="R70" s="8">
        <f t="shared" si="15"/>
        <v>0</v>
      </c>
      <c r="S70" s="8">
        <f t="shared" si="16"/>
        <v>0</v>
      </c>
      <c r="T70" s="8">
        <f t="shared" si="17"/>
        <v>0</v>
      </c>
      <c r="U70" s="8">
        <f t="shared" si="18"/>
        <v>0</v>
      </c>
      <c r="V70" s="8">
        <f t="shared" si="19"/>
        <v>0</v>
      </c>
      <c r="W70" s="8">
        <v>0</v>
      </c>
      <c r="X70" s="8">
        <v>0</v>
      </c>
      <c r="Y70" s="8">
        <v>0</v>
      </c>
      <c r="Z70" s="8">
        <v>9</v>
      </c>
      <c r="AA70" s="8">
        <v>24</v>
      </c>
      <c r="AB70" s="8">
        <v>7.5</v>
      </c>
      <c r="AC70" s="8">
        <v>6.25</v>
      </c>
      <c r="AD70" s="8">
        <v>4</v>
      </c>
      <c r="AE70" s="8">
        <v>22</v>
      </c>
      <c r="AF70" s="8">
        <v>12</v>
      </c>
      <c r="AG70" s="8">
        <v>61</v>
      </c>
      <c r="AH70" s="10"/>
      <c r="AI70" s="8">
        <v>22</v>
      </c>
      <c r="AJ70" s="10" t="s">
        <v>136</v>
      </c>
      <c r="AK70" s="10" t="s">
        <v>63</v>
      </c>
      <c r="AL70" s="8" t="s">
        <v>33</v>
      </c>
      <c r="AM70" s="8" t="s">
        <v>119</v>
      </c>
    </row>
    <row r="71" spans="1:39" s="6" customFormat="1" ht="14.25" x14ac:dyDescent="0.2">
      <c r="A71" s="6">
        <v>70</v>
      </c>
      <c r="B71" s="7">
        <v>36</v>
      </c>
      <c r="C71" s="10" t="s">
        <v>60</v>
      </c>
      <c r="D71" s="10">
        <v>-5.5</v>
      </c>
      <c r="E71" s="10">
        <v>0.75</v>
      </c>
      <c r="F71" s="19">
        <v>103</v>
      </c>
      <c r="G71" s="10">
        <f t="shared" si="11"/>
        <v>-5.875</v>
      </c>
      <c r="H71" s="10">
        <v>-4</v>
      </c>
      <c r="I71" s="10">
        <v>0.25</v>
      </c>
      <c r="J71" s="10">
        <v>45</v>
      </c>
      <c r="K71" s="10">
        <f t="shared" si="12"/>
        <v>-4.125</v>
      </c>
      <c r="L71" s="10"/>
      <c r="M71" s="10">
        <v>4</v>
      </c>
      <c r="N71" s="10">
        <v>5</v>
      </c>
      <c r="O71" s="10">
        <v>0</v>
      </c>
      <c r="P71" s="8">
        <f t="shared" si="13"/>
        <v>4</v>
      </c>
      <c r="Q71" s="8">
        <f t="shared" si="14"/>
        <v>0</v>
      </c>
      <c r="R71" s="8">
        <f t="shared" si="15"/>
        <v>0</v>
      </c>
      <c r="S71" s="8">
        <f t="shared" si="16"/>
        <v>-1</v>
      </c>
      <c r="T71" s="8">
        <f t="shared" si="17"/>
        <v>0</v>
      </c>
      <c r="U71" s="8">
        <f t="shared" si="18"/>
        <v>5</v>
      </c>
      <c r="V71" s="8">
        <f t="shared" si="19"/>
        <v>1</v>
      </c>
      <c r="W71" s="10">
        <v>6</v>
      </c>
      <c r="X71" s="10">
        <v>7</v>
      </c>
      <c r="Y71" s="10">
        <v>2</v>
      </c>
      <c r="Z71" s="10">
        <v>6</v>
      </c>
      <c r="AA71" s="19">
        <v>10</v>
      </c>
      <c r="AB71" s="10">
        <v>-3</v>
      </c>
      <c r="AC71" s="10">
        <v>10</v>
      </c>
      <c r="AD71" s="10">
        <v>12</v>
      </c>
      <c r="AE71" s="10">
        <v>16</v>
      </c>
      <c r="AF71" s="10">
        <v>1</v>
      </c>
      <c r="AG71" s="10">
        <v>65</v>
      </c>
      <c r="AH71" s="10"/>
      <c r="AI71" s="10">
        <v>10</v>
      </c>
      <c r="AJ71" s="10" t="s">
        <v>61</v>
      </c>
      <c r="AK71" s="10"/>
      <c r="AL71" s="10" t="s">
        <v>48</v>
      </c>
      <c r="AM71" s="8" t="s">
        <v>119</v>
      </c>
    </row>
    <row r="72" spans="1:39" s="6" customFormat="1" ht="14.25" x14ac:dyDescent="0.2">
      <c r="A72" s="6">
        <v>71</v>
      </c>
      <c r="B72" s="6">
        <v>36</v>
      </c>
      <c r="C72" s="10" t="s">
        <v>104</v>
      </c>
      <c r="D72" s="8">
        <v>-3.5</v>
      </c>
      <c r="E72" s="8">
        <v>1</v>
      </c>
      <c r="F72" s="8">
        <v>77</v>
      </c>
      <c r="G72" s="10">
        <f t="shared" si="11"/>
        <v>-4</v>
      </c>
      <c r="H72" s="8">
        <v>-3.25</v>
      </c>
      <c r="I72" s="8">
        <v>1.5</v>
      </c>
      <c r="J72" s="8">
        <v>80</v>
      </c>
      <c r="K72" s="10">
        <f t="shared" si="12"/>
        <v>-4</v>
      </c>
      <c r="L72" s="10"/>
      <c r="M72" s="8">
        <v>8</v>
      </c>
      <c r="N72" s="8">
        <v>9</v>
      </c>
      <c r="O72" s="8">
        <v>4</v>
      </c>
      <c r="P72" s="8">
        <f t="shared" si="13"/>
        <v>4</v>
      </c>
      <c r="Q72" s="8">
        <f t="shared" si="14"/>
        <v>0</v>
      </c>
      <c r="R72" s="8">
        <f t="shared" si="15"/>
        <v>0</v>
      </c>
      <c r="S72" s="8">
        <f t="shared" si="16"/>
        <v>-1</v>
      </c>
      <c r="T72" s="8">
        <f t="shared" si="17"/>
        <v>0</v>
      </c>
      <c r="U72" s="8">
        <f t="shared" si="18"/>
        <v>5</v>
      </c>
      <c r="V72" s="8">
        <f t="shared" si="19"/>
        <v>1</v>
      </c>
      <c r="W72" s="8">
        <v>0</v>
      </c>
      <c r="X72" s="8">
        <v>0</v>
      </c>
      <c r="Y72" s="8">
        <v>1</v>
      </c>
      <c r="Z72" s="8">
        <v>0</v>
      </c>
      <c r="AA72" s="8">
        <v>21</v>
      </c>
      <c r="AB72" s="8">
        <v>20</v>
      </c>
      <c r="AC72" s="8">
        <v>6.5</v>
      </c>
      <c r="AD72" s="8">
        <v>0</v>
      </c>
      <c r="AE72" s="8">
        <v>38</v>
      </c>
      <c r="AF72" s="8">
        <v>26</v>
      </c>
      <c r="AG72" s="8">
        <v>62</v>
      </c>
      <c r="AH72" s="10"/>
      <c r="AI72" s="8">
        <v>7</v>
      </c>
      <c r="AJ72" s="10"/>
      <c r="AK72" s="10"/>
      <c r="AL72" s="8" t="s">
        <v>33</v>
      </c>
      <c r="AM72" s="8" t="s">
        <v>119</v>
      </c>
    </row>
    <row r="73" spans="1:39" s="6" customFormat="1" ht="14.25" x14ac:dyDescent="0.2">
      <c r="A73" s="6">
        <v>72</v>
      </c>
      <c r="B73" s="7">
        <v>37</v>
      </c>
      <c r="C73" s="10" t="s">
        <v>79</v>
      </c>
      <c r="D73" s="10">
        <v>-4</v>
      </c>
      <c r="E73" s="10">
        <v>2.5</v>
      </c>
      <c r="F73" s="19">
        <v>8</v>
      </c>
      <c r="G73" s="10">
        <f t="shared" si="11"/>
        <v>-5.25</v>
      </c>
      <c r="H73" s="10">
        <v>-5</v>
      </c>
      <c r="I73" s="10">
        <v>1</v>
      </c>
      <c r="J73" s="10">
        <v>3</v>
      </c>
      <c r="K73" s="10">
        <f t="shared" si="12"/>
        <v>-5.5</v>
      </c>
      <c r="L73" s="10"/>
      <c r="M73" s="10">
        <v>8</v>
      </c>
      <c r="N73" s="10">
        <v>8</v>
      </c>
      <c r="O73" s="10">
        <v>6</v>
      </c>
      <c r="P73" s="8">
        <f t="shared" si="13"/>
        <v>2</v>
      </c>
      <c r="Q73" s="8">
        <f t="shared" si="14"/>
        <v>0</v>
      </c>
      <c r="R73" s="8">
        <f t="shared" si="15"/>
        <v>0</v>
      </c>
      <c r="S73" s="8">
        <f t="shared" si="16"/>
        <v>0</v>
      </c>
      <c r="T73" s="8">
        <f t="shared" si="17"/>
        <v>0</v>
      </c>
      <c r="U73" s="8">
        <f t="shared" si="18"/>
        <v>2</v>
      </c>
      <c r="V73" s="8">
        <f t="shared" si="19"/>
        <v>0</v>
      </c>
      <c r="W73" s="10">
        <v>0</v>
      </c>
      <c r="X73" s="10">
        <v>0</v>
      </c>
      <c r="Y73" s="10">
        <v>0</v>
      </c>
      <c r="Z73" s="10">
        <v>0</v>
      </c>
      <c r="AA73" s="19">
        <v>19</v>
      </c>
      <c r="AB73" s="10">
        <v>11</v>
      </c>
      <c r="AC73" s="10">
        <v>0</v>
      </c>
      <c r="AD73" s="10">
        <v>0</v>
      </c>
      <c r="AE73" s="10">
        <v>32</v>
      </c>
      <c r="AF73" s="10">
        <v>19</v>
      </c>
      <c r="AG73" s="10">
        <v>62.5</v>
      </c>
      <c r="AH73" s="10"/>
      <c r="AI73" s="10">
        <v>0</v>
      </c>
      <c r="AJ73" s="10" t="s">
        <v>80</v>
      </c>
      <c r="AK73" s="10"/>
      <c r="AL73" s="10" t="s">
        <v>33</v>
      </c>
      <c r="AM73" s="8" t="s">
        <v>120</v>
      </c>
    </row>
    <row r="74" spans="1:39" s="6" customFormat="1" ht="14.25" x14ac:dyDescent="0.2">
      <c r="A74" s="6">
        <v>73</v>
      </c>
      <c r="B74" s="6">
        <v>37</v>
      </c>
      <c r="C74" s="10" t="s">
        <v>98</v>
      </c>
      <c r="D74" s="8">
        <v>1.5</v>
      </c>
      <c r="E74" s="8">
        <v>1.75</v>
      </c>
      <c r="F74" s="8">
        <v>10</v>
      </c>
      <c r="G74" s="10">
        <f t="shared" si="11"/>
        <v>0.625</v>
      </c>
      <c r="H74" s="8">
        <v>0.5</v>
      </c>
      <c r="I74" s="8">
        <v>2.75</v>
      </c>
      <c r="J74" s="8">
        <v>175</v>
      </c>
      <c r="K74" s="10">
        <f t="shared" si="12"/>
        <v>-0.875</v>
      </c>
      <c r="L74" s="10"/>
      <c r="M74" s="8">
        <v>6</v>
      </c>
      <c r="N74" s="8">
        <v>4</v>
      </c>
      <c r="O74" s="8">
        <v>4.5</v>
      </c>
      <c r="P74" s="8">
        <f t="shared" si="13"/>
        <v>1.5</v>
      </c>
      <c r="Q74" s="8">
        <f t="shared" si="14"/>
        <v>0</v>
      </c>
      <c r="R74" s="8">
        <f t="shared" si="15"/>
        <v>0</v>
      </c>
      <c r="S74" s="8">
        <f t="shared" si="16"/>
        <v>2</v>
      </c>
      <c r="T74" s="8">
        <f t="shared" si="17"/>
        <v>0</v>
      </c>
      <c r="U74" s="8">
        <f t="shared" si="18"/>
        <v>-0.5</v>
      </c>
      <c r="V74" s="8">
        <f t="shared" si="19"/>
        <v>0</v>
      </c>
      <c r="W74" s="8">
        <v>10</v>
      </c>
      <c r="X74" s="8">
        <v>14</v>
      </c>
      <c r="Y74" s="8">
        <v>1.5</v>
      </c>
      <c r="Z74" s="8">
        <v>0</v>
      </c>
      <c r="AA74" s="8">
        <v>5</v>
      </c>
      <c r="AB74" s="8">
        <v>0</v>
      </c>
      <c r="AC74" s="8">
        <v>11</v>
      </c>
      <c r="AD74" s="8">
        <v>0</v>
      </c>
      <c r="AE74" s="8">
        <v>5.5</v>
      </c>
      <c r="AF74" s="8">
        <v>-6</v>
      </c>
      <c r="AG74" s="8">
        <v>62</v>
      </c>
      <c r="AH74" s="10"/>
      <c r="AI74" s="8">
        <v>12</v>
      </c>
      <c r="AJ74" s="10" t="s">
        <v>130</v>
      </c>
      <c r="AK74" s="10"/>
      <c r="AL74" s="8" t="s">
        <v>48</v>
      </c>
      <c r="AM74" s="8" t="s">
        <v>120</v>
      </c>
    </row>
    <row r="75" spans="1:39" s="6" customFormat="1" ht="14.25" x14ac:dyDescent="0.2">
      <c r="A75" s="6">
        <v>74</v>
      </c>
      <c r="B75" s="9">
        <v>38</v>
      </c>
      <c r="C75" s="8" t="s">
        <v>90</v>
      </c>
      <c r="D75" s="20">
        <v>-4.25</v>
      </c>
      <c r="E75" s="20">
        <v>0.75</v>
      </c>
      <c r="F75" s="20">
        <v>110</v>
      </c>
      <c r="G75" s="10">
        <f t="shared" si="11"/>
        <v>-4.625</v>
      </c>
      <c r="H75" s="20">
        <v>-4</v>
      </c>
      <c r="I75" s="20">
        <v>0.75</v>
      </c>
      <c r="J75" s="20">
        <v>100</v>
      </c>
      <c r="K75" s="10">
        <f t="shared" si="12"/>
        <v>-4.375</v>
      </c>
      <c r="L75" s="10"/>
      <c r="M75" s="20">
        <v>2</v>
      </c>
      <c r="N75" s="20">
        <v>2</v>
      </c>
      <c r="O75" s="20">
        <v>4</v>
      </c>
      <c r="P75" s="8">
        <f t="shared" si="13"/>
        <v>-2</v>
      </c>
      <c r="Q75" s="8">
        <f t="shared" si="14"/>
        <v>0</v>
      </c>
      <c r="R75" s="8">
        <f t="shared" si="15"/>
        <v>0</v>
      </c>
      <c r="S75" s="8">
        <f t="shared" si="16"/>
        <v>0</v>
      </c>
      <c r="T75" s="8">
        <f t="shared" si="17"/>
        <v>0</v>
      </c>
      <c r="U75" s="8">
        <f t="shared" si="18"/>
        <v>-2</v>
      </c>
      <c r="V75" s="8">
        <f t="shared" si="19"/>
        <v>0</v>
      </c>
      <c r="W75" s="8">
        <v>0</v>
      </c>
      <c r="X75" s="20">
        <v>0</v>
      </c>
      <c r="Y75" s="20">
        <v>0</v>
      </c>
      <c r="Z75" s="20">
        <v>0</v>
      </c>
      <c r="AA75" s="20">
        <v>10</v>
      </c>
      <c r="AB75" s="20">
        <v>8</v>
      </c>
      <c r="AC75" s="20">
        <v>3</v>
      </c>
      <c r="AD75" s="20">
        <v>34</v>
      </c>
      <c r="AE75" s="20">
        <v>38</v>
      </c>
      <c r="AF75" s="20">
        <v>24</v>
      </c>
      <c r="AG75" s="20">
        <v>64</v>
      </c>
      <c r="AH75" s="8"/>
      <c r="AI75" s="20">
        <v>3</v>
      </c>
      <c r="AJ75" s="8"/>
      <c r="AK75" s="8"/>
      <c r="AL75" s="28" t="s">
        <v>48</v>
      </c>
      <c r="AM75" s="8" t="s">
        <v>119</v>
      </c>
    </row>
    <row r="76" spans="1:39" s="6" customFormat="1" ht="14.25" x14ac:dyDescent="0.2">
      <c r="A76" s="6">
        <v>75</v>
      </c>
      <c r="B76" s="6">
        <v>39</v>
      </c>
      <c r="C76" s="10" t="s">
        <v>115</v>
      </c>
      <c r="D76" s="8">
        <v>-10</v>
      </c>
      <c r="E76" s="10">
        <v>1</v>
      </c>
      <c r="F76" s="8">
        <v>110</v>
      </c>
      <c r="G76" s="10">
        <f t="shared" si="11"/>
        <v>-10.5</v>
      </c>
      <c r="H76" s="8">
        <v>-10</v>
      </c>
      <c r="I76" s="8">
        <v>0.5</v>
      </c>
      <c r="J76" s="8">
        <v>90</v>
      </c>
      <c r="K76" s="10">
        <f t="shared" si="12"/>
        <v>-10.25</v>
      </c>
      <c r="L76" s="10"/>
      <c r="M76" s="8">
        <v>3</v>
      </c>
      <c r="N76" s="8">
        <v>3</v>
      </c>
      <c r="O76" s="8">
        <v>0</v>
      </c>
      <c r="P76" s="8">
        <f t="shared" si="13"/>
        <v>3</v>
      </c>
      <c r="Q76" s="8">
        <f t="shared" si="14"/>
        <v>0</v>
      </c>
      <c r="R76" s="8">
        <f t="shared" si="15"/>
        <v>0</v>
      </c>
      <c r="S76" s="8">
        <f t="shared" si="16"/>
        <v>0</v>
      </c>
      <c r="T76" s="8">
        <f t="shared" si="17"/>
        <v>0</v>
      </c>
      <c r="U76" s="8">
        <f t="shared" si="18"/>
        <v>3</v>
      </c>
      <c r="V76" s="8">
        <f>IF(ABS(U76)&gt;4,1,0)</f>
        <v>0</v>
      </c>
      <c r="W76" s="8">
        <v>38</v>
      </c>
      <c r="X76" s="8">
        <v>39</v>
      </c>
      <c r="Y76" s="8">
        <v>-3</v>
      </c>
      <c r="Z76" s="8">
        <v>0</v>
      </c>
      <c r="AA76" s="8">
        <v>18</v>
      </c>
      <c r="AB76" s="8">
        <v>8</v>
      </c>
      <c r="AC76" s="8">
        <v>3</v>
      </c>
      <c r="AD76" s="8">
        <v>0</v>
      </c>
      <c r="AE76" s="8">
        <v>19</v>
      </c>
      <c r="AF76" s="8">
        <v>0</v>
      </c>
      <c r="AG76" s="8">
        <v>60</v>
      </c>
      <c r="AH76" s="10"/>
      <c r="AI76" s="8">
        <v>19</v>
      </c>
      <c r="AJ76" s="10" t="s">
        <v>142</v>
      </c>
      <c r="AK76" s="10"/>
      <c r="AL76" s="10" t="s">
        <v>48</v>
      </c>
      <c r="AM76" s="8" t="s">
        <v>120</v>
      </c>
    </row>
    <row r="77" spans="1:39" s="6" customFormat="1" ht="14.25" x14ac:dyDescent="0.2">
      <c r="B77" s="6">
        <f>AVERAGE(B2:B76)</f>
        <v>24.96</v>
      </c>
      <c r="C77" s="10"/>
      <c r="D77" s="8"/>
      <c r="E77" s="10"/>
      <c r="F77" s="8"/>
      <c r="G77" s="8">
        <f>AVERAGE(G2:G76)</f>
        <v>-3.1316666666666668</v>
      </c>
      <c r="H77" s="8"/>
      <c r="I77" s="8"/>
      <c r="J77" s="8"/>
      <c r="K77" s="8">
        <f>AVERAGE(K2:K76)</f>
        <v>-3.0866666666666664</v>
      </c>
      <c r="L77" s="10"/>
      <c r="M77" s="8">
        <f>AVERAGE(M2:M76)</f>
        <v>6.4866666666666664</v>
      </c>
      <c r="N77" s="8">
        <f>AVERAGE(N2:N76)</f>
        <v>5.9533333333333331</v>
      </c>
      <c r="O77" s="8">
        <f>AVERAGE(O2:O76)</f>
        <v>2.5466666666666669</v>
      </c>
      <c r="P77" s="8" t="s">
        <v>170</v>
      </c>
      <c r="Q77" s="8">
        <f>COUNTIF(Q2:Q76,"=1")</f>
        <v>2</v>
      </c>
      <c r="R77" s="8">
        <f>COUNTIF(R2:R76,"=1")</f>
        <v>9</v>
      </c>
      <c r="S77" s="8"/>
      <c r="T77" s="8">
        <f>COUNTIF(T2:T76,"=1")</f>
        <v>13</v>
      </c>
      <c r="U77" s="8"/>
      <c r="V77" s="8">
        <f>COUNTIF(V2:V76,"=1")</f>
        <v>28</v>
      </c>
      <c r="W77" s="8"/>
      <c r="X77" s="8"/>
      <c r="Y77" s="8">
        <f>AVERAGE(Y2:Y76)</f>
        <v>0.99</v>
      </c>
      <c r="Z77" s="8"/>
      <c r="AA77" s="8"/>
      <c r="AB77" s="8"/>
      <c r="AC77" s="8">
        <f>AVERAGE(AC2:AC76)</f>
        <v>3.64</v>
      </c>
      <c r="AD77" s="8"/>
      <c r="AE77" s="8"/>
      <c r="AF77" s="8"/>
      <c r="AG77" s="8">
        <f>AVERAGE(AG2:AG76)</f>
        <v>61.006666666666668</v>
      </c>
      <c r="AH77" s="10"/>
      <c r="AI77" s="8">
        <f>AVERAGE(AI2:AI76)</f>
        <v>14.066666666666666</v>
      </c>
      <c r="AJ77" s="10"/>
      <c r="AK77" s="10"/>
      <c r="AL77" s="10">
        <f>COUNTIF(AL2:AL76,"=H")</f>
        <v>34</v>
      </c>
      <c r="AM77" s="8">
        <f>COUNTIF(AM2:AM76,"=M")</f>
        <v>31</v>
      </c>
    </row>
    <row r="78" spans="1:39" s="6" customFormat="1" ht="14.25" x14ac:dyDescent="0.2">
      <c r="B78" s="6">
        <f>STDEV(B2:B76)</f>
        <v>6.3934933140464549</v>
      </c>
      <c r="C78" s="10"/>
      <c r="D78" s="8"/>
      <c r="E78" s="10"/>
      <c r="F78" s="8"/>
      <c r="G78" s="8">
        <f>STDEV(G2:G76)</f>
        <v>3.0108821026463382</v>
      </c>
      <c r="H78" s="8"/>
      <c r="I78" s="8"/>
      <c r="J78" s="8"/>
      <c r="K78" s="8">
        <f>STDEV(K2:K76)</f>
        <v>2.9499608716293415</v>
      </c>
      <c r="L78" s="10"/>
      <c r="M78" s="8">
        <f>STDEV(M2:M76)</f>
        <v>5.3150559564147413</v>
      </c>
      <c r="N78" s="8">
        <f>STDEV(N2:N76)</f>
        <v>5.0944944669588041</v>
      </c>
      <c r="O78" s="8">
        <f>STDEV(O2:O76)</f>
        <v>3.7723866319481227</v>
      </c>
      <c r="P78" s="8"/>
      <c r="Q78" s="8"/>
      <c r="R78" s="8"/>
      <c r="S78" s="8"/>
      <c r="T78" s="8"/>
      <c r="U78" s="8"/>
      <c r="V78" s="8"/>
      <c r="W78" s="8"/>
      <c r="X78" s="8"/>
      <c r="Y78" s="8">
        <f>STDEV(Y2:Y76)</f>
        <v>3.1607923228374415</v>
      </c>
      <c r="Z78" s="8"/>
      <c r="AA78" s="8"/>
      <c r="AB78" s="8"/>
      <c r="AC78" s="8">
        <f>STDEV(AC2:AC76)</f>
        <v>5.9746423617946665</v>
      </c>
      <c r="AD78" s="8"/>
      <c r="AE78" s="8"/>
      <c r="AF78" s="8"/>
      <c r="AG78" s="8">
        <f>STDEV(AG2:AG76)</f>
        <v>3.2792275513195688</v>
      </c>
      <c r="AH78" s="10"/>
      <c r="AI78" s="8">
        <f>STDEV(AI2:AI76)</f>
        <v>8.2155642225896752</v>
      </c>
      <c r="AJ78" s="10"/>
      <c r="AK78" s="10"/>
      <c r="AL78" s="10">
        <f>COUNTIF(AL2:AL76,"=R")</f>
        <v>41</v>
      </c>
      <c r="AM78" s="8">
        <f>COUNTIF(AM2:AM76,"=F")</f>
        <v>44</v>
      </c>
    </row>
    <row r="79" spans="1:39" s="6" customFormat="1" ht="14.25" x14ac:dyDescent="0.2">
      <c r="C79" s="10"/>
      <c r="D79" s="8"/>
      <c r="E79" s="10"/>
      <c r="F79" s="8"/>
      <c r="G79" s="10"/>
      <c r="H79" s="8"/>
      <c r="I79" s="8"/>
      <c r="J79" s="8"/>
      <c r="K79" s="10"/>
      <c r="L79" s="10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10"/>
      <c r="AI79" s="8"/>
      <c r="AJ79" s="10"/>
      <c r="AK79" s="10"/>
      <c r="AL79" s="10"/>
      <c r="AM79" s="8"/>
    </row>
    <row r="80" spans="1:39" s="11" customFormat="1" ht="14.25" x14ac:dyDescent="0.2">
      <c r="A80" s="11">
        <v>1</v>
      </c>
      <c r="B80" s="12">
        <v>42</v>
      </c>
      <c r="C80" s="21" t="s">
        <v>69</v>
      </c>
      <c r="D80" s="21">
        <v>-4</v>
      </c>
      <c r="E80" s="21">
        <v>0.5</v>
      </c>
      <c r="F80" s="22">
        <v>90</v>
      </c>
      <c r="G80" s="21">
        <f t="shared" ref="G80:G103" si="20">D80-(0.5*E80)</f>
        <v>-4.25</v>
      </c>
      <c r="H80" s="21">
        <v>-2.5</v>
      </c>
      <c r="I80" s="21">
        <v>0.75</v>
      </c>
      <c r="J80" s="21">
        <v>30</v>
      </c>
      <c r="K80" s="21">
        <f t="shared" ref="K80:K103" si="21">H80-(0.5*I80)</f>
        <v>-2.875</v>
      </c>
      <c r="L80" s="21"/>
      <c r="M80" s="21">
        <v>7</v>
      </c>
      <c r="N80" s="21">
        <v>3</v>
      </c>
      <c r="O80" s="21">
        <v>4</v>
      </c>
      <c r="P80" s="21">
        <f>M80-O80</f>
        <v>3</v>
      </c>
      <c r="Q80" s="21">
        <f>IF(ABS(P80)&gt;14,1,0)</f>
        <v>0</v>
      </c>
      <c r="R80" s="21">
        <f>IF(P80&gt;9,1,0)</f>
        <v>0</v>
      </c>
      <c r="S80" s="21">
        <f t="shared" ref="S80:S103" si="22">M80-N80</f>
        <v>4</v>
      </c>
      <c r="T80" s="21">
        <f>IF(ABS(S80)&gt;4,1,0)</f>
        <v>0</v>
      </c>
      <c r="U80" s="21">
        <f>N80-O80</f>
        <v>-1</v>
      </c>
      <c r="V80" s="21">
        <f>IF(ABS(U80)&gt;4,1,0)</f>
        <v>0</v>
      </c>
      <c r="W80" s="21">
        <v>0</v>
      </c>
      <c r="X80" s="21">
        <v>0</v>
      </c>
      <c r="Y80" s="21">
        <v>0</v>
      </c>
      <c r="Z80" s="21">
        <v>12</v>
      </c>
      <c r="AA80" s="22">
        <v>40</v>
      </c>
      <c r="AB80" s="21" t="s">
        <v>39</v>
      </c>
      <c r="AC80" s="21">
        <v>0</v>
      </c>
      <c r="AD80" s="21">
        <v>22</v>
      </c>
      <c r="AE80" s="21">
        <v>40</v>
      </c>
      <c r="AF80" s="21" t="s">
        <v>39</v>
      </c>
      <c r="AG80" s="21">
        <v>60</v>
      </c>
      <c r="AH80" s="21"/>
      <c r="AI80" s="21">
        <v>22</v>
      </c>
      <c r="AJ80" s="21"/>
      <c r="AK80" s="21"/>
      <c r="AL80" s="21" t="s">
        <v>33</v>
      </c>
      <c r="AM80" s="13" t="s">
        <v>120</v>
      </c>
    </row>
    <row r="81" spans="1:39" s="11" customFormat="1" ht="14.25" x14ac:dyDescent="0.2">
      <c r="A81" s="11">
        <v>2</v>
      </c>
      <c r="B81" s="11">
        <v>42</v>
      </c>
      <c r="C81" s="21" t="s">
        <v>96</v>
      </c>
      <c r="D81" s="13">
        <v>-7.25</v>
      </c>
      <c r="E81" s="13">
        <v>1.5</v>
      </c>
      <c r="F81" s="13">
        <v>110</v>
      </c>
      <c r="G81" s="21">
        <f t="shared" si="20"/>
        <v>-8</v>
      </c>
      <c r="H81" s="13">
        <v>-6.5</v>
      </c>
      <c r="I81" s="13">
        <v>2</v>
      </c>
      <c r="J81" s="13">
        <v>70</v>
      </c>
      <c r="K81" s="21">
        <f t="shared" si="21"/>
        <v>-7.5</v>
      </c>
      <c r="L81" s="21"/>
      <c r="M81" s="13">
        <v>1</v>
      </c>
      <c r="N81" s="13">
        <v>1</v>
      </c>
      <c r="O81" s="13">
        <v>1</v>
      </c>
      <c r="P81" s="21">
        <f t="shared" ref="P81:P103" si="23">M81-O81</f>
        <v>0</v>
      </c>
      <c r="Q81" s="21">
        <f t="shared" ref="Q81:Q103" si="24">IF(ABS(P81)&gt;14,1,0)</f>
        <v>0</v>
      </c>
      <c r="R81" s="21">
        <f t="shared" ref="R81:R103" si="25">IF(P81&gt;9,1,0)</f>
        <v>0</v>
      </c>
      <c r="S81" s="21">
        <f t="shared" si="22"/>
        <v>0</v>
      </c>
      <c r="T81" s="21">
        <f t="shared" ref="T81:T103" si="26">IF(ABS(S81)&gt;4,1,0)</f>
        <v>0</v>
      </c>
      <c r="U81" s="21">
        <f t="shared" ref="U81:U103" si="27">N81-O81</f>
        <v>0</v>
      </c>
      <c r="V81" s="21">
        <f t="shared" ref="V81:V103" si="28">IF(ABS(U81)&gt;4,1,0)</f>
        <v>0</v>
      </c>
      <c r="W81" s="13">
        <v>0</v>
      </c>
      <c r="X81" s="13">
        <v>0</v>
      </c>
      <c r="Y81" s="13">
        <v>2</v>
      </c>
      <c r="Z81" s="13">
        <v>10</v>
      </c>
      <c r="AA81" s="21" t="s">
        <v>117</v>
      </c>
      <c r="AB81" s="21" t="s">
        <v>39</v>
      </c>
      <c r="AC81" s="13">
        <v>3</v>
      </c>
      <c r="AD81" s="13">
        <v>12.5</v>
      </c>
      <c r="AE81" s="21" t="s">
        <v>117</v>
      </c>
      <c r="AF81" s="21" t="s">
        <v>39</v>
      </c>
      <c r="AG81" s="13">
        <v>57</v>
      </c>
      <c r="AH81" s="21"/>
      <c r="AI81" s="13">
        <v>20</v>
      </c>
      <c r="AJ81" s="21"/>
      <c r="AK81" s="21"/>
      <c r="AL81" s="13" t="s">
        <v>48</v>
      </c>
      <c r="AM81" s="13" t="s">
        <v>119</v>
      </c>
    </row>
    <row r="82" spans="1:39" s="11" customFormat="1" ht="14.25" x14ac:dyDescent="0.2">
      <c r="A82" s="11">
        <v>3</v>
      </c>
      <c r="B82" s="11">
        <v>43</v>
      </c>
      <c r="C82" s="21" t="s">
        <v>104</v>
      </c>
      <c r="D82" s="13">
        <v>-2.5</v>
      </c>
      <c r="E82" s="13">
        <v>0.75</v>
      </c>
      <c r="F82" s="13">
        <v>157</v>
      </c>
      <c r="G82" s="21">
        <f t="shared" si="20"/>
        <v>-2.875</v>
      </c>
      <c r="H82" s="13">
        <v>-2.5</v>
      </c>
      <c r="I82" s="13">
        <v>2.5</v>
      </c>
      <c r="J82" s="13">
        <v>180</v>
      </c>
      <c r="K82" s="21">
        <f t="shared" si="21"/>
        <v>-3.75</v>
      </c>
      <c r="L82" s="21"/>
      <c r="M82" s="13">
        <v>4</v>
      </c>
      <c r="N82" s="13">
        <v>2</v>
      </c>
      <c r="O82" s="13">
        <v>0</v>
      </c>
      <c r="P82" s="21">
        <f t="shared" si="23"/>
        <v>4</v>
      </c>
      <c r="Q82" s="21">
        <f t="shared" si="24"/>
        <v>0</v>
      </c>
      <c r="R82" s="21">
        <f t="shared" si="25"/>
        <v>0</v>
      </c>
      <c r="S82" s="21">
        <f t="shared" si="22"/>
        <v>2</v>
      </c>
      <c r="T82" s="21">
        <f t="shared" si="26"/>
        <v>0</v>
      </c>
      <c r="U82" s="21">
        <f t="shared" si="27"/>
        <v>2</v>
      </c>
      <c r="V82" s="21">
        <f t="shared" si="28"/>
        <v>0</v>
      </c>
      <c r="W82" s="13">
        <v>4</v>
      </c>
      <c r="X82" s="13">
        <v>6</v>
      </c>
      <c r="Y82" s="13">
        <v>1.5</v>
      </c>
      <c r="Z82" s="13">
        <v>8</v>
      </c>
      <c r="AA82" s="13">
        <v>14</v>
      </c>
      <c r="AB82" s="13">
        <v>6</v>
      </c>
      <c r="AC82" s="13">
        <v>8</v>
      </c>
      <c r="AD82" s="13">
        <v>12</v>
      </c>
      <c r="AE82" s="13">
        <v>18</v>
      </c>
      <c r="AF82" s="13">
        <v>13</v>
      </c>
      <c r="AG82" s="13">
        <v>58</v>
      </c>
      <c r="AH82" s="21"/>
      <c r="AI82" s="13">
        <v>12</v>
      </c>
      <c r="AJ82" s="21"/>
      <c r="AK82" s="21"/>
      <c r="AL82" s="13" t="s">
        <v>48</v>
      </c>
      <c r="AM82" s="13" t="s">
        <v>119</v>
      </c>
    </row>
    <row r="83" spans="1:39" s="11" customFormat="1" ht="14.25" x14ac:dyDescent="0.2">
      <c r="A83" s="11">
        <v>4</v>
      </c>
      <c r="B83" s="12">
        <v>44</v>
      </c>
      <c r="C83" s="21" t="s">
        <v>68</v>
      </c>
      <c r="D83" s="21">
        <v>-3.5</v>
      </c>
      <c r="E83" s="21">
        <v>0.25</v>
      </c>
      <c r="F83" s="22">
        <v>45</v>
      </c>
      <c r="G83" s="21">
        <f t="shared" si="20"/>
        <v>-3.625</v>
      </c>
      <c r="H83" s="21">
        <v>-4</v>
      </c>
      <c r="I83" s="21">
        <v>0.5</v>
      </c>
      <c r="J83" s="21">
        <v>15</v>
      </c>
      <c r="K83" s="21">
        <f t="shared" si="21"/>
        <v>-4.25</v>
      </c>
      <c r="L83" s="21"/>
      <c r="M83" s="21">
        <v>4</v>
      </c>
      <c r="N83" s="21">
        <v>4</v>
      </c>
      <c r="O83" s="21">
        <v>4</v>
      </c>
      <c r="P83" s="21">
        <f t="shared" si="23"/>
        <v>0</v>
      </c>
      <c r="Q83" s="21">
        <f t="shared" si="24"/>
        <v>0</v>
      </c>
      <c r="R83" s="21">
        <f t="shared" si="25"/>
        <v>0</v>
      </c>
      <c r="S83" s="21">
        <f t="shared" si="22"/>
        <v>0</v>
      </c>
      <c r="T83" s="21">
        <f t="shared" si="26"/>
        <v>0</v>
      </c>
      <c r="U83" s="21">
        <f t="shared" si="27"/>
        <v>0</v>
      </c>
      <c r="V83" s="21">
        <f t="shared" si="28"/>
        <v>0</v>
      </c>
      <c r="W83" s="21">
        <v>3</v>
      </c>
      <c r="X83" s="21">
        <v>4</v>
      </c>
      <c r="Y83" s="21">
        <v>1.5</v>
      </c>
      <c r="Z83" s="21">
        <v>0</v>
      </c>
      <c r="AA83" s="22">
        <v>16</v>
      </c>
      <c r="AB83" s="21">
        <v>6</v>
      </c>
      <c r="AC83" s="21">
        <v>5</v>
      </c>
      <c r="AD83" s="21">
        <v>0</v>
      </c>
      <c r="AE83" s="21">
        <v>28</v>
      </c>
      <c r="AF83" s="21">
        <v>12</v>
      </c>
      <c r="AG83" s="21">
        <v>60</v>
      </c>
      <c r="AH83" s="21"/>
      <c r="AI83" s="21">
        <v>29</v>
      </c>
      <c r="AJ83" s="21"/>
      <c r="AK83" s="21"/>
      <c r="AL83" s="21" t="s">
        <v>48</v>
      </c>
      <c r="AM83" s="13" t="s">
        <v>119</v>
      </c>
    </row>
    <row r="84" spans="1:39" s="11" customFormat="1" ht="14.25" x14ac:dyDescent="0.2">
      <c r="A84" s="11">
        <v>5</v>
      </c>
      <c r="B84" s="12">
        <v>45</v>
      </c>
      <c r="C84" s="21" t="s">
        <v>64</v>
      </c>
      <c r="D84" s="21">
        <v>-7.75</v>
      </c>
      <c r="E84" s="21">
        <v>0.75</v>
      </c>
      <c r="F84" s="22">
        <v>175</v>
      </c>
      <c r="G84" s="21">
        <f t="shared" si="20"/>
        <v>-8.125</v>
      </c>
      <c r="H84" s="21">
        <v>-6.75</v>
      </c>
      <c r="I84" s="21">
        <v>1</v>
      </c>
      <c r="J84" s="21">
        <v>158</v>
      </c>
      <c r="K84" s="21">
        <f t="shared" si="21"/>
        <v>-7.25</v>
      </c>
      <c r="L84" s="21"/>
      <c r="M84" s="21">
        <v>16</v>
      </c>
      <c r="N84" s="21">
        <v>17</v>
      </c>
      <c r="O84" s="21">
        <v>8</v>
      </c>
      <c r="P84" s="21">
        <f t="shared" si="23"/>
        <v>8</v>
      </c>
      <c r="Q84" s="21">
        <f t="shared" si="24"/>
        <v>0</v>
      </c>
      <c r="R84" s="21">
        <f t="shared" si="25"/>
        <v>0</v>
      </c>
      <c r="S84" s="21">
        <f t="shared" si="22"/>
        <v>-1</v>
      </c>
      <c r="T84" s="21">
        <f t="shared" si="26"/>
        <v>0</v>
      </c>
      <c r="U84" s="21">
        <f t="shared" si="27"/>
        <v>9</v>
      </c>
      <c r="V84" s="21">
        <f t="shared" si="28"/>
        <v>1</v>
      </c>
      <c r="W84" s="21">
        <v>0</v>
      </c>
      <c r="X84" s="21">
        <v>0</v>
      </c>
      <c r="Y84" s="21">
        <v>4</v>
      </c>
      <c r="Z84" s="21">
        <v>19</v>
      </c>
      <c r="AA84" s="21">
        <v>30</v>
      </c>
      <c r="AB84" s="21" t="s">
        <v>39</v>
      </c>
      <c r="AC84" s="21">
        <v>9</v>
      </c>
      <c r="AD84" s="21">
        <v>26</v>
      </c>
      <c r="AE84" s="21">
        <v>36</v>
      </c>
      <c r="AF84" s="21" t="s">
        <v>39</v>
      </c>
      <c r="AG84" s="21">
        <v>64</v>
      </c>
      <c r="AH84" s="21"/>
      <c r="AI84" s="21">
        <v>23</v>
      </c>
      <c r="AJ84" s="21"/>
      <c r="AK84" s="21"/>
      <c r="AL84" s="21" t="s">
        <v>48</v>
      </c>
      <c r="AM84" s="13" t="s">
        <v>120</v>
      </c>
    </row>
    <row r="85" spans="1:39" s="11" customFormat="1" ht="14.25" x14ac:dyDescent="0.2">
      <c r="A85" s="11">
        <v>6</v>
      </c>
      <c r="B85" s="12">
        <v>46</v>
      </c>
      <c r="C85" s="21" t="s">
        <v>74</v>
      </c>
      <c r="D85" s="21">
        <v>-5.75</v>
      </c>
      <c r="E85" s="21">
        <v>2</v>
      </c>
      <c r="F85" s="22">
        <v>5</v>
      </c>
      <c r="G85" s="21">
        <f t="shared" si="20"/>
        <v>-6.75</v>
      </c>
      <c r="H85" s="21">
        <v>-6</v>
      </c>
      <c r="I85" s="21">
        <v>1.75</v>
      </c>
      <c r="J85" s="21">
        <v>5</v>
      </c>
      <c r="K85" s="21">
        <f t="shared" si="21"/>
        <v>-6.875</v>
      </c>
      <c r="L85" s="21"/>
      <c r="M85" s="21">
        <v>9</v>
      </c>
      <c r="N85" s="21">
        <v>10</v>
      </c>
      <c r="O85" s="21">
        <v>7</v>
      </c>
      <c r="P85" s="21">
        <f t="shared" si="23"/>
        <v>2</v>
      </c>
      <c r="Q85" s="21">
        <f t="shared" si="24"/>
        <v>0</v>
      </c>
      <c r="R85" s="21">
        <f t="shared" si="25"/>
        <v>0</v>
      </c>
      <c r="S85" s="21">
        <f t="shared" si="22"/>
        <v>-1</v>
      </c>
      <c r="T85" s="21">
        <f t="shared" si="26"/>
        <v>0</v>
      </c>
      <c r="U85" s="21">
        <f t="shared" si="27"/>
        <v>3</v>
      </c>
      <c r="V85" s="21">
        <f t="shared" si="28"/>
        <v>0</v>
      </c>
      <c r="W85" s="21">
        <v>0</v>
      </c>
      <c r="X85" s="21">
        <v>0</v>
      </c>
      <c r="Y85" s="21">
        <v>0</v>
      </c>
      <c r="Z85" s="21">
        <v>18</v>
      </c>
      <c r="AA85" s="22">
        <v>40</v>
      </c>
      <c r="AB85" s="21" t="s">
        <v>39</v>
      </c>
      <c r="AC85" s="21">
        <v>6</v>
      </c>
      <c r="AD85" s="21">
        <v>0</v>
      </c>
      <c r="AE85" s="21">
        <v>21</v>
      </c>
      <c r="AF85" s="21">
        <v>2</v>
      </c>
      <c r="AG85" s="21">
        <v>59</v>
      </c>
      <c r="AH85" s="21"/>
      <c r="AI85" s="21">
        <v>9</v>
      </c>
      <c r="AJ85" s="21"/>
      <c r="AK85" s="21"/>
      <c r="AL85" s="21" t="s">
        <v>33</v>
      </c>
      <c r="AM85" s="13" t="s">
        <v>119</v>
      </c>
    </row>
    <row r="86" spans="1:39" s="11" customFormat="1" ht="14.25" x14ac:dyDescent="0.2">
      <c r="A86" s="11">
        <v>7</v>
      </c>
      <c r="B86" s="11">
        <v>46</v>
      </c>
      <c r="C86" s="21" t="s">
        <v>95</v>
      </c>
      <c r="D86" s="13">
        <v>0</v>
      </c>
      <c r="E86" s="13">
        <v>1.25</v>
      </c>
      <c r="F86" s="13">
        <v>115</v>
      </c>
      <c r="G86" s="21">
        <f t="shared" si="20"/>
        <v>-0.625</v>
      </c>
      <c r="H86" s="13">
        <v>-0.25</v>
      </c>
      <c r="I86" s="13">
        <v>1.5</v>
      </c>
      <c r="J86" s="13">
        <v>60</v>
      </c>
      <c r="K86" s="21">
        <f t="shared" si="21"/>
        <v>-1</v>
      </c>
      <c r="L86" s="21"/>
      <c r="M86" s="13">
        <v>-3</v>
      </c>
      <c r="N86" s="13">
        <v>0</v>
      </c>
      <c r="O86" s="13">
        <v>0</v>
      </c>
      <c r="P86" s="21">
        <f t="shared" si="23"/>
        <v>-3</v>
      </c>
      <c r="Q86" s="21">
        <f t="shared" si="24"/>
        <v>0</v>
      </c>
      <c r="R86" s="21">
        <f t="shared" si="25"/>
        <v>0</v>
      </c>
      <c r="S86" s="21">
        <f t="shared" si="22"/>
        <v>-3</v>
      </c>
      <c r="T86" s="21">
        <f t="shared" si="26"/>
        <v>0</v>
      </c>
      <c r="U86" s="21">
        <f t="shared" si="27"/>
        <v>0</v>
      </c>
      <c r="V86" s="21">
        <f t="shared" si="28"/>
        <v>0</v>
      </c>
      <c r="W86" s="13">
        <v>0</v>
      </c>
      <c r="X86" s="13">
        <v>0</v>
      </c>
      <c r="Y86" s="13">
        <v>0</v>
      </c>
      <c r="Z86" s="13">
        <v>0</v>
      </c>
      <c r="AA86" s="13">
        <v>25</v>
      </c>
      <c r="AB86" s="13">
        <v>8</v>
      </c>
      <c r="AC86" s="13">
        <v>4.5</v>
      </c>
      <c r="AD86" s="13">
        <v>0</v>
      </c>
      <c r="AE86" s="13">
        <v>18</v>
      </c>
      <c r="AF86" s="13">
        <v>12</v>
      </c>
      <c r="AG86" s="13">
        <v>61</v>
      </c>
      <c r="AH86" s="21"/>
      <c r="AI86" s="13">
        <v>36</v>
      </c>
      <c r="AJ86" s="21" t="s">
        <v>123</v>
      </c>
      <c r="AK86" s="21"/>
      <c r="AL86" s="13" t="s">
        <v>33</v>
      </c>
      <c r="AM86" s="13" t="s">
        <v>120</v>
      </c>
    </row>
    <row r="87" spans="1:39" s="11" customFormat="1" ht="14.25" x14ac:dyDescent="0.2">
      <c r="A87" s="11">
        <v>8</v>
      </c>
      <c r="B87" s="11">
        <v>46</v>
      </c>
      <c r="C87" s="21" t="s">
        <v>101</v>
      </c>
      <c r="D87" s="13">
        <v>0</v>
      </c>
      <c r="E87" s="13">
        <v>0.5</v>
      </c>
      <c r="F87" s="13">
        <v>120</v>
      </c>
      <c r="G87" s="21">
        <f t="shared" si="20"/>
        <v>-0.25</v>
      </c>
      <c r="H87" s="13">
        <v>0.25</v>
      </c>
      <c r="I87" s="13">
        <v>0.75</v>
      </c>
      <c r="J87" s="13">
        <v>65</v>
      </c>
      <c r="K87" s="21">
        <f t="shared" si="21"/>
        <v>-0.125</v>
      </c>
      <c r="L87" s="21"/>
      <c r="M87" s="13">
        <v>4</v>
      </c>
      <c r="N87" s="13">
        <v>3</v>
      </c>
      <c r="O87" s="13">
        <v>0</v>
      </c>
      <c r="P87" s="21">
        <f t="shared" si="23"/>
        <v>4</v>
      </c>
      <c r="Q87" s="21">
        <f t="shared" si="24"/>
        <v>0</v>
      </c>
      <c r="R87" s="21">
        <f t="shared" si="25"/>
        <v>0</v>
      </c>
      <c r="S87" s="21">
        <f t="shared" si="22"/>
        <v>1</v>
      </c>
      <c r="T87" s="21">
        <f t="shared" si="26"/>
        <v>0</v>
      </c>
      <c r="U87" s="21">
        <f t="shared" si="27"/>
        <v>3</v>
      </c>
      <c r="V87" s="21">
        <f t="shared" si="28"/>
        <v>0</v>
      </c>
      <c r="W87" s="13">
        <v>0</v>
      </c>
      <c r="X87" s="13">
        <v>0</v>
      </c>
      <c r="Y87" s="13">
        <v>1.5</v>
      </c>
      <c r="Z87" s="13">
        <v>24</v>
      </c>
      <c r="AA87" s="13">
        <v>34</v>
      </c>
      <c r="AB87" s="13">
        <v>30</v>
      </c>
      <c r="AC87" s="21">
        <v>4.5</v>
      </c>
      <c r="AD87" s="21">
        <v>0</v>
      </c>
      <c r="AE87" s="21" t="s">
        <v>117</v>
      </c>
      <c r="AF87" s="21" t="s">
        <v>39</v>
      </c>
      <c r="AG87" s="13">
        <v>62</v>
      </c>
      <c r="AH87" s="21"/>
      <c r="AI87" s="13">
        <v>10</v>
      </c>
      <c r="AJ87" s="21"/>
      <c r="AK87" s="21"/>
      <c r="AL87" s="13" t="s">
        <v>48</v>
      </c>
      <c r="AM87" s="13" t="s">
        <v>119</v>
      </c>
    </row>
    <row r="88" spans="1:39" s="11" customFormat="1" ht="14.25" x14ac:dyDescent="0.2">
      <c r="A88" s="11">
        <v>9</v>
      </c>
      <c r="B88" s="12">
        <v>47</v>
      </c>
      <c r="C88" s="21" t="s">
        <v>74</v>
      </c>
      <c r="D88" s="21">
        <v>-7.5</v>
      </c>
      <c r="E88" s="21">
        <v>0.25</v>
      </c>
      <c r="F88" s="22">
        <v>65</v>
      </c>
      <c r="G88" s="21">
        <f t="shared" si="20"/>
        <v>-7.625</v>
      </c>
      <c r="H88" s="21">
        <v>-6</v>
      </c>
      <c r="I88" s="21">
        <v>1.25</v>
      </c>
      <c r="J88" s="21">
        <v>155</v>
      </c>
      <c r="K88" s="21">
        <f t="shared" si="21"/>
        <v>-6.625</v>
      </c>
      <c r="L88" s="21"/>
      <c r="M88" s="21">
        <v>9</v>
      </c>
      <c r="N88" s="21">
        <v>9.5</v>
      </c>
      <c r="O88" s="21">
        <v>10</v>
      </c>
      <c r="P88" s="21">
        <f t="shared" si="23"/>
        <v>-1</v>
      </c>
      <c r="Q88" s="21">
        <f t="shared" si="24"/>
        <v>0</v>
      </c>
      <c r="R88" s="21">
        <f t="shared" si="25"/>
        <v>0</v>
      </c>
      <c r="S88" s="21">
        <f t="shared" si="22"/>
        <v>-0.5</v>
      </c>
      <c r="T88" s="21">
        <f t="shared" si="26"/>
        <v>0</v>
      </c>
      <c r="U88" s="21">
        <f t="shared" si="27"/>
        <v>-0.5</v>
      </c>
      <c r="V88" s="21">
        <f t="shared" si="28"/>
        <v>0</v>
      </c>
      <c r="W88" s="21">
        <v>0</v>
      </c>
      <c r="X88" s="21">
        <v>0</v>
      </c>
      <c r="Y88" s="21">
        <v>5.5</v>
      </c>
      <c r="Z88" s="21">
        <v>17</v>
      </c>
      <c r="AA88" s="22">
        <v>25</v>
      </c>
      <c r="AB88" s="21">
        <v>12</v>
      </c>
      <c r="AC88" s="21">
        <v>4.5</v>
      </c>
      <c r="AD88" s="21">
        <v>0</v>
      </c>
      <c r="AE88" s="21">
        <v>24</v>
      </c>
      <c r="AF88" s="21">
        <v>12</v>
      </c>
      <c r="AG88" s="21">
        <v>61</v>
      </c>
      <c r="AH88" s="21"/>
      <c r="AI88" s="21">
        <v>0</v>
      </c>
      <c r="AJ88" s="21"/>
      <c r="AK88" s="21"/>
      <c r="AL88" s="21" t="s">
        <v>33</v>
      </c>
      <c r="AM88" s="13" t="s">
        <v>120</v>
      </c>
    </row>
    <row r="89" spans="1:39" s="11" customFormat="1" ht="14.25" x14ac:dyDescent="0.2">
      <c r="A89" s="11">
        <v>10</v>
      </c>
      <c r="B89" s="11">
        <v>48</v>
      </c>
      <c r="C89" s="21" t="s">
        <v>101</v>
      </c>
      <c r="D89" s="13">
        <v>-6.25</v>
      </c>
      <c r="E89" s="13">
        <v>4.75</v>
      </c>
      <c r="F89" s="13">
        <v>98</v>
      </c>
      <c r="G89" s="21">
        <f t="shared" si="20"/>
        <v>-8.625</v>
      </c>
      <c r="H89" s="13">
        <v>-6</v>
      </c>
      <c r="I89" s="13">
        <v>3.25</v>
      </c>
      <c r="J89" s="13">
        <v>60</v>
      </c>
      <c r="K89" s="21">
        <f t="shared" si="21"/>
        <v>-7.625</v>
      </c>
      <c r="L89" s="21"/>
      <c r="M89" s="13">
        <v>15</v>
      </c>
      <c r="N89" s="13">
        <v>9</v>
      </c>
      <c r="O89" s="13">
        <v>6.5</v>
      </c>
      <c r="P89" s="21">
        <f t="shared" si="23"/>
        <v>8.5</v>
      </c>
      <c r="Q89" s="21">
        <f t="shared" si="24"/>
        <v>0</v>
      </c>
      <c r="R89" s="21">
        <f t="shared" si="25"/>
        <v>0</v>
      </c>
      <c r="S89" s="21">
        <f t="shared" si="22"/>
        <v>6</v>
      </c>
      <c r="T89" s="21">
        <f t="shared" si="26"/>
        <v>1</v>
      </c>
      <c r="U89" s="21">
        <f t="shared" si="27"/>
        <v>2.5</v>
      </c>
      <c r="V89" s="21">
        <f t="shared" si="28"/>
        <v>0</v>
      </c>
      <c r="W89" s="13">
        <v>0</v>
      </c>
      <c r="X89" s="13">
        <v>0</v>
      </c>
      <c r="Y89" s="13">
        <v>0</v>
      </c>
      <c r="Z89" s="13">
        <v>24</v>
      </c>
      <c r="AA89" s="13">
        <v>26</v>
      </c>
      <c r="AB89" s="13">
        <v>24</v>
      </c>
      <c r="AC89" s="13">
        <v>11.5</v>
      </c>
      <c r="AD89" s="13">
        <v>0</v>
      </c>
      <c r="AE89" s="13">
        <v>12</v>
      </c>
      <c r="AF89" s="13">
        <v>10</v>
      </c>
      <c r="AG89" s="13">
        <v>62</v>
      </c>
      <c r="AH89" s="21"/>
      <c r="AI89" s="13">
        <v>35</v>
      </c>
      <c r="AJ89" s="21"/>
      <c r="AK89" s="21"/>
      <c r="AL89" s="13" t="s">
        <v>48</v>
      </c>
      <c r="AM89" s="13" t="s">
        <v>120</v>
      </c>
    </row>
    <row r="90" spans="1:39" s="11" customFormat="1" ht="14.25" x14ac:dyDescent="0.2">
      <c r="A90" s="11">
        <v>11</v>
      </c>
      <c r="B90" s="11">
        <v>48</v>
      </c>
      <c r="C90" s="21" t="s">
        <v>166</v>
      </c>
      <c r="D90" s="21">
        <v>-5.75</v>
      </c>
      <c r="E90" s="21">
        <v>0.75</v>
      </c>
      <c r="F90" s="13">
        <v>55</v>
      </c>
      <c r="G90" s="21">
        <f t="shared" si="20"/>
        <v>-6.125</v>
      </c>
      <c r="H90" s="21">
        <v>-5</v>
      </c>
      <c r="I90" s="21">
        <v>0.5</v>
      </c>
      <c r="J90" s="21">
        <v>75</v>
      </c>
      <c r="K90" s="21">
        <f t="shared" si="21"/>
        <v>-5.25</v>
      </c>
      <c r="L90" s="21"/>
      <c r="M90" s="13">
        <v>9</v>
      </c>
      <c r="N90" s="13">
        <v>9</v>
      </c>
      <c r="O90" s="13">
        <v>0</v>
      </c>
      <c r="P90" s="21">
        <f t="shared" si="23"/>
        <v>9</v>
      </c>
      <c r="Q90" s="21">
        <f t="shared" si="24"/>
        <v>0</v>
      </c>
      <c r="R90" s="21">
        <f t="shared" si="25"/>
        <v>0</v>
      </c>
      <c r="S90" s="21">
        <f t="shared" si="22"/>
        <v>0</v>
      </c>
      <c r="T90" s="21">
        <f t="shared" si="26"/>
        <v>0</v>
      </c>
      <c r="U90" s="21">
        <f t="shared" si="27"/>
        <v>9</v>
      </c>
      <c r="V90" s="21">
        <f t="shared" si="28"/>
        <v>1</v>
      </c>
      <c r="W90" s="21">
        <v>0</v>
      </c>
      <c r="X90" s="21">
        <v>0</v>
      </c>
      <c r="Y90" s="13">
        <v>0</v>
      </c>
      <c r="Z90" s="21">
        <v>0</v>
      </c>
      <c r="AA90" s="21" t="s">
        <v>155</v>
      </c>
      <c r="AB90" s="21" t="s">
        <v>39</v>
      </c>
      <c r="AC90" s="13">
        <v>4</v>
      </c>
      <c r="AD90" s="21">
        <v>0</v>
      </c>
      <c r="AE90" s="21" t="s">
        <v>117</v>
      </c>
      <c r="AF90" s="21" t="s">
        <v>39</v>
      </c>
      <c r="AG90" s="13">
        <v>65</v>
      </c>
      <c r="AH90" s="21"/>
      <c r="AI90" s="13">
        <v>22</v>
      </c>
      <c r="AJ90" s="21" t="s">
        <v>167</v>
      </c>
      <c r="AK90" s="21"/>
      <c r="AL90" s="21" t="s">
        <v>33</v>
      </c>
      <c r="AM90" s="13" t="s">
        <v>120</v>
      </c>
    </row>
    <row r="91" spans="1:39" s="11" customFormat="1" ht="14.25" x14ac:dyDescent="0.2">
      <c r="A91" s="11">
        <v>12</v>
      </c>
      <c r="B91" s="11">
        <v>49</v>
      </c>
      <c r="C91" s="21" t="s">
        <v>108</v>
      </c>
      <c r="D91" s="13">
        <v>-5.25</v>
      </c>
      <c r="E91" s="13">
        <v>0.5</v>
      </c>
      <c r="F91" s="13">
        <v>75</v>
      </c>
      <c r="G91" s="21">
        <f t="shared" si="20"/>
        <v>-5.5</v>
      </c>
      <c r="H91" s="13">
        <v>-6.25</v>
      </c>
      <c r="I91" s="13">
        <v>0.25</v>
      </c>
      <c r="J91" s="13">
        <v>15</v>
      </c>
      <c r="K91" s="21">
        <f t="shared" si="21"/>
        <v>-6.375</v>
      </c>
      <c r="L91" s="21"/>
      <c r="M91" s="13">
        <v>12</v>
      </c>
      <c r="N91" s="13">
        <v>12</v>
      </c>
      <c r="O91" s="13">
        <v>0</v>
      </c>
      <c r="P91" s="21">
        <f t="shared" si="23"/>
        <v>12</v>
      </c>
      <c r="Q91" s="21">
        <f t="shared" si="24"/>
        <v>0</v>
      </c>
      <c r="R91" s="21">
        <f t="shared" si="25"/>
        <v>1</v>
      </c>
      <c r="S91" s="21">
        <f t="shared" si="22"/>
        <v>0</v>
      </c>
      <c r="T91" s="21">
        <f t="shared" si="26"/>
        <v>0</v>
      </c>
      <c r="U91" s="21">
        <f t="shared" si="27"/>
        <v>12</v>
      </c>
      <c r="V91" s="21">
        <f t="shared" si="28"/>
        <v>1</v>
      </c>
      <c r="W91" s="13">
        <v>4</v>
      </c>
      <c r="X91" s="13">
        <v>6</v>
      </c>
      <c r="Y91" s="13">
        <v>3</v>
      </c>
      <c r="Z91" s="13">
        <v>0</v>
      </c>
      <c r="AA91" s="13">
        <v>28</v>
      </c>
      <c r="AB91" s="13">
        <v>4</v>
      </c>
      <c r="AC91" s="13">
        <v>15</v>
      </c>
      <c r="AD91" s="13">
        <v>0</v>
      </c>
      <c r="AE91" s="13">
        <v>29</v>
      </c>
      <c r="AF91" s="13">
        <v>10</v>
      </c>
      <c r="AG91" s="13">
        <v>63</v>
      </c>
      <c r="AH91" s="21"/>
      <c r="AI91" s="13">
        <v>4</v>
      </c>
      <c r="AJ91" s="21"/>
      <c r="AK91" s="21"/>
      <c r="AL91" s="21" t="s">
        <v>48</v>
      </c>
      <c r="AM91" s="13" t="s">
        <v>119</v>
      </c>
    </row>
    <row r="92" spans="1:39" s="11" customFormat="1" ht="14.25" x14ac:dyDescent="0.2">
      <c r="A92" s="11">
        <v>13</v>
      </c>
      <c r="B92" s="11">
        <v>49</v>
      </c>
      <c r="C92" s="21" t="s">
        <v>162</v>
      </c>
      <c r="D92" s="21">
        <v>-3.25</v>
      </c>
      <c r="E92" s="21">
        <v>0.5</v>
      </c>
      <c r="F92" s="13">
        <v>40</v>
      </c>
      <c r="G92" s="21">
        <f t="shared" si="20"/>
        <v>-3.5</v>
      </c>
      <c r="H92" s="21">
        <v>-2.5</v>
      </c>
      <c r="I92" s="21">
        <v>0.75</v>
      </c>
      <c r="J92" s="21">
        <v>115</v>
      </c>
      <c r="K92" s="21">
        <f t="shared" si="21"/>
        <v>-2.875</v>
      </c>
      <c r="L92" s="21"/>
      <c r="M92" s="13">
        <v>16</v>
      </c>
      <c r="N92" s="13">
        <v>8</v>
      </c>
      <c r="O92" s="13">
        <v>0</v>
      </c>
      <c r="P92" s="21">
        <f t="shared" si="23"/>
        <v>16</v>
      </c>
      <c r="Q92" s="21">
        <f t="shared" si="24"/>
        <v>1</v>
      </c>
      <c r="R92" s="21">
        <f t="shared" si="25"/>
        <v>1</v>
      </c>
      <c r="S92" s="21">
        <f t="shared" si="22"/>
        <v>8</v>
      </c>
      <c r="T92" s="21">
        <f t="shared" si="26"/>
        <v>1</v>
      </c>
      <c r="U92" s="21">
        <f t="shared" si="27"/>
        <v>8</v>
      </c>
      <c r="V92" s="21">
        <f t="shared" si="28"/>
        <v>1</v>
      </c>
      <c r="W92" s="21">
        <v>0</v>
      </c>
      <c r="X92" s="21">
        <v>0</v>
      </c>
      <c r="Y92" s="13">
        <v>1</v>
      </c>
      <c r="Z92" s="21">
        <v>0</v>
      </c>
      <c r="AA92" s="21" t="s">
        <v>116</v>
      </c>
      <c r="AB92" s="21" t="s">
        <v>39</v>
      </c>
      <c r="AC92" s="13">
        <v>16</v>
      </c>
      <c r="AD92" s="21">
        <v>0</v>
      </c>
      <c r="AE92" s="21">
        <v>28</v>
      </c>
      <c r="AF92" s="21">
        <v>3</v>
      </c>
      <c r="AG92" s="13">
        <v>68.5</v>
      </c>
      <c r="AH92" s="21"/>
      <c r="AI92" s="13">
        <v>19</v>
      </c>
      <c r="AJ92" s="21" t="s">
        <v>163</v>
      </c>
      <c r="AK92" s="21" t="s">
        <v>164</v>
      </c>
      <c r="AL92" s="21" t="s">
        <v>33</v>
      </c>
      <c r="AM92" s="13" t="s">
        <v>120</v>
      </c>
    </row>
    <row r="93" spans="1:39" s="11" customFormat="1" ht="14.25" x14ac:dyDescent="0.2">
      <c r="A93" s="11">
        <v>14</v>
      </c>
      <c r="B93" s="12">
        <v>50</v>
      </c>
      <c r="C93" s="21" t="s">
        <v>54</v>
      </c>
      <c r="D93" s="21">
        <v>1.75</v>
      </c>
      <c r="E93" s="21">
        <v>1.25</v>
      </c>
      <c r="F93" s="21">
        <v>90</v>
      </c>
      <c r="G93" s="21">
        <f t="shared" si="20"/>
        <v>1.125</v>
      </c>
      <c r="H93" s="21">
        <v>0.75</v>
      </c>
      <c r="I93" s="21">
        <v>0</v>
      </c>
      <c r="J93" s="21">
        <v>0</v>
      </c>
      <c r="K93" s="21">
        <f t="shared" si="21"/>
        <v>0.75</v>
      </c>
      <c r="L93" s="21"/>
      <c r="M93" s="21">
        <v>12</v>
      </c>
      <c r="N93" s="21">
        <v>8</v>
      </c>
      <c r="O93" s="21">
        <v>5</v>
      </c>
      <c r="P93" s="21">
        <f t="shared" si="23"/>
        <v>7</v>
      </c>
      <c r="Q93" s="21">
        <f t="shared" si="24"/>
        <v>0</v>
      </c>
      <c r="R93" s="21">
        <f t="shared" si="25"/>
        <v>0</v>
      </c>
      <c r="S93" s="21">
        <f t="shared" si="22"/>
        <v>4</v>
      </c>
      <c r="T93" s="21">
        <f t="shared" si="26"/>
        <v>0</v>
      </c>
      <c r="U93" s="21">
        <f t="shared" si="27"/>
        <v>3</v>
      </c>
      <c r="V93" s="21">
        <f t="shared" si="28"/>
        <v>0</v>
      </c>
      <c r="W93" s="21">
        <v>0</v>
      </c>
      <c r="X93" s="21">
        <v>0</v>
      </c>
      <c r="Y93" s="21">
        <v>1</v>
      </c>
      <c r="Z93" s="21">
        <v>4</v>
      </c>
      <c r="AA93" s="22">
        <v>24</v>
      </c>
      <c r="AB93" s="21">
        <v>12</v>
      </c>
      <c r="AC93" s="21">
        <v>7.5</v>
      </c>
      <c r="AD93" s="21">
        <v>18</v>
      </c>
      <c r="AE93" s="21">
        <v>30</v>
      </c>
      <c r="AF93" s="21">
        <v>10</v>
      </c>
      <c r="AG93" s="21">
        <v>70</v>
      </c>
      <c r="AH93" s="21"/>
      <c r="AI93" s="21">
        <v>18</v>
      </c>
      <c r="AJ93" s="21" t="s">
        <v>47</v>
      </c>
      <c r="AK93" s="21"/>
      <c r="AL93" s="21" t="s">
        <v>48</v>
      </c>
      <c r="AM93" s="13" t="s">
        <v>120</v>
      </c>
    </row>
    <row r="94" spans="1:39" s="11" customFormat="1" ht="14.25" x14ac:dyDescent="0.2">
      <c r="A94" s="11">
        <v>15</v>
      </c>
      <c r="B94" s="11">
        <v>50</v>
      </c>
      <c r="C94" s="13" t="s">
        <v>91</v>
      </c>
      <c r="D94" s="13">
        <v>-9</v>
      </c>
      <c r="E94" s="13">
        <v>2.25</v>
      </c>
      <c r="F94" s="13">
        <v>180</v>
      </c>
      <c r="G94" s="21">
        <f t="shared" si="20"/>
        <v>-10.125</v>
      </c>
      <c r="H94" s="13">
        <v>-10</v>
      </c>
      <c r="I94" s="13">
        <v>1.25</v>
      </c>
      <c r="J94" s="13">
        <v>175</v>
      </c>
      <c r="K94" s="21">
        <f t="shared" si="21"/>
        <v>-10.625</v>
      </c>
      <c r="L94" s="21"/>
      <c r="M94" s="13">
        <v>0</v>
      </c>
      <c r="N94" s="13">
        <v>4</v>
      </c>
      <c r="O94" s="13">
        <v>0</v>
      </c>
      <c r="P94" s="21">
        <f t="shared" si="23"/>
        <v>0</v>
      </c>
      <c r="Q94" s="21">
        <f t="shared" si="24"/>
        <v>0</v>
      </c>
      <c r="R94" s="21">
        <f t="shared" si="25"/>
        <v>0</v>
      </c>
      <c r="S94" s="21">
        <f t="shared" si="22"/>
        <v>-4</v>
      </c>
      <c r="T94" s="21">
        <f t="shared" si="26"/>
        <v>0</v>
      </c>
      <c r="U94" s="21">
        <f t="shared" si="27"/>
        <v>4</v>
      </c>
      <c r="V94" s="21">
        <f t="shared" si="28"/>
        <v>0</v>
      </c>
      <c r="W94" s="13">
        <v>0</v>
      </c>
      <c r="X94" s="13">
        <v>0</v>
      </c>
      <c r="Y94" s="13">
        <v>-15</v>
      </c>
      <c r="Z94" s="13">
        <v>13</v>
      </c>
      <c r="AA94" s="21" t="s">
        <v>116</v>
      </c>
      <c r="AB94" s="21" t="s">
        <v>39</v>
      </c>
      <c r="AC94" s="13">
        <v>-12.5</v>
      </c>
      <c r="AD94" s="13">
        <v>0</v>
      </c>
      <c r="AE94" s="21" t="s">
        <v>117</v>
      </c>
      <c r="AF94" s="13">
        <v>0</v>
      </c>
      <c r="AG94" s="13">
        <v>59</v>
      </c>
      <c r="AH94" s="21"/>
      <c r="AI94" s="13">
        <v>3</v>
      </c>
      <c r="AJ94" s="21" t="s">
        <v>118</v>
      </c>
      <c r="AK94" s="21"/>
      <c r="AL94" s="13" t="s">
        <v>33</v>
      </c>
      <c r="AM94" s="13" t="s">
        <v>119</v>
      </c>
    </row>
    <row r="95" spans="1:39" s="11" customFormat="1" ht="14.25" x14ac:dyDescent="0.2">
      <c r="A95" s="11">
        <v>16</v>
      </c>
      <c r="B95" s="11">
        <v>50</v>
      </c>
      <c r="C95" s="21" t="s">
        <v>92</v>
      </c>
      <c r="D95" s="13">
        <v>-6.25</v>
      </c>
      <c r="E95" s="13">
        <v>0.75</v>
      </c>
      <c r="F95" s="13">
        <v>116</v>
      </c>
      <c r="G95" s="21">
        <f t="shared" si="20"/>
        <v>-6.625</v>
      </c>
      <c r="H95" s="13">
        <v>-5.25</v>
      </c>
      <c r="I95" s="13">
        <v>0</v>
      </c>
      <c r="J95" s="21"/>
      <c r="K95" s="21">
        <f t="shared" si="21"/>
        <v>-5.25</v>
      </c>
      <c r="L95" s="21"/>
      <c r="M95" s="13">
        <v>17</v>
      </c>
      <c r="N95" s="13">
        <v>14</v>
      </c>
      <c r="O95" s="13">
        <v>10</v>
      </c>
      <c r="P95" s="21">
        <f t="shared" si="23"/>
        <v>7</v>
      </c>
      <c r="Q95" s="21">
        <f t="shared" si="24"/>
        <v>0</v>
      </c>
      <c r="R95" s="21">
        <f t="shared" si="25"/>
        <v>0</v>
      </c>
      <c r="S95" s="21">
        <f t="shared" si="22"/>
        <v>3</v>
      </c>
      <c r="T95" s="21">
        <f t="shared" si="26"/>
        <v>0</v>
      </c>
      <c r="U95" s="21">
        <f t="shared" si="27"/>
        <v>4</v>
      </c>
      <c r="V95" s="21">
        <f t="shared" si="28"/>
        <v>0</v>
      </c>
      <c r="W95" s="13">
        <v>0</v>
      </c>
      <c r="X95" s="13">
        <v>0</v>
      </c>
      <c r="Y95" s="13">
        <v>1</v>
      </c>
      <c r="Z95" s="13">
        <v>2</v>
      </c>
      <c r="AA95" s="13">
        <v>4</v>
      </c>
      <c r="AB95" s="13">
        <v>2</v>
      </c>
      <c r="AC95" s="13">
        <v>14</v>
      </c>
      <c r="AD95" s="13">
        <v>0</v>
      </c>
      <c r="AE95" s="13">
        <v>8</v>
      </c>
      <c r="AF95" s="13">
        <v>6</v>
      </c>
      <c r="AG95" s="13">
        <v>67</v>
      </c>
      <c r="AH95" s="21"/>
      <c r="AI95" s="13">
        <v>14</v>
      </c>
      <c r="AJ95" s="21"/>
      <c r="AK95" s="21"/>
      <c r="AL95" s="13" t="s">
        <v>48</v>
      </c>
      <c r="AM95" s="13" t="s">
        <v>120</v>
      </c>
    </row>
    <row r="96" spans="1:39" s="11" customFormat="1" ht="14.25" x14ac:dyDescent="0.2">
      <c r="A96" s="11">
        <v>17</v>
      </c>
      <c r="B96" s="11">
        <v>50</v>
      </c>
      <c r="C96" s="21" t="s">
        <v>154</v>
      </c>
      <c r="D96" s="21">
        <v>-1.25</v>
      </c>
      <c r="E96" s="21">
        <v>1</v>
      </c>
      <c r="F96" s="13">
        <v>90</v>
      </c>
      <c r="G96" s="21">
        <f t="shared" si="20"/>
        <v>-1.75</v>
      </c>
      <c r="H96" s="21">
        <v>-1</v>
      </c>
      <c r="I96" s="21">
        <v>0.5</v>
      </c>
      <c r="J96" s="21">
        <v>100</v>
      </c>
      <c r="K96" s="21">
        <f t="shared" si="21"/>
        <v>-1.25</v>
      </c>
      <c r="L96" s="21"/>
      <c r="M96" s="13">
        <v>20</v>
      </c>
      <c r="N96" s="13">
        <v>10</v>
      </c>
      <c r="O96" s="13">
        <v>8</v>
      </c>
      <c r="P96" s="21">
        <f t="shared" si="23"/>
        <v>12</v>
      </c>
      <c r="Q96" s="21">
        <f t="shared" si="24"/>
        <v>0</v>
      </c>
      <c r="R96" s="21">
        <f t="shared" si="25"/>
        <v>1</v>
      </c>
      <c r="S96" s="21">
        <f t="shared" si="22"/>
        <v>10</v>
      </c>
      <c r="T96" s="21">
        <f t="shared" si="26"/>
        <v>1</v>
      </c>
      <c r="U96" s="21">
        <f t="shared" si="27"/>
        <v>2</v>
      </c>
      <c r="V96" s="21">
        <f t="shared" si="28"/>
        <v>0</v>
      </c>
      <c r="W96" s="21">
        <v>0</v>
      </c>
      <c r="X96" s="21">
        <v>0</v>
      </c>
      <c r="Y96" s="13">
        <v>2.75</v>
      </c>
      <c r="Z96" s="21">
        <v>19</v>
      </c>
      <c r="AA96" s="21" t="s">
        <v>155</v>
      </c>
      <c r="AB96" s="21" t="s">
        <v>39</v>
      </c>
      <c r="AC96" s="13">
        <v>13</v>
      </c>
      <c r="AD96" s="21">
        <v>32</v>
      </c>
      <c r="AE96" s="21" t="s">
        <v>155</v>
      </c>
      <c r="AF96" s="21" t="s">
        <v>39</v>
      </c>
      <c r="AG96" s="21">
        <v>63</v>
      </c>
      <c r="AH96" s="21"/>
      <c r="AI96" s="13">
        <v>6</v>
      </c>
      <c r="AJ96" s="21" t="s">
        <v>156</v>
      </c>
      <c r="AK96" s="21"/>
      <c r="AL96" s="21" t="s">
        <v>33</v>
      </c>
      <c r="AM96" s="13" t="s">
        <v>120</v>
      </c>
    </row>
    <row r="97" spans="1:39" s="11" customFormat="1" ht="14.25" x14ac:dyDescent="0.2">
      <c r="A97" s="11">
        <v>18</v>
      </c>
      <c r="B97" s="12">
        <v>52</v>
      </c>
      <c r="C97" s="21" t="s">
        <v>67</v>
      </c>
      <c r="D97" s="21">
        <v>-3</v>
      </c>
      <c r="E97" s="21">
        <v>1.25</v>
      </c>
      <c r="F97" s="22">
        <v>105</v>
      </c>
      <c r="G97" s="21">
        <f t="shared" si="20"/>
        <v>-3.625</v>
      </c>
      <c r="H97" s="21">
        <v>-3.75</v>
      </c>
      <c r="I97" s="21">
        <v>0.75</v>
      </c>
      <c r="J97" s="21">
        <v>70</v>
      </c>
      <c r="K97" s="21">
        <f t="shared" si="21"/>
        <v>-4.125</v>
      </c>
      <c r="L97" s="21"/>
      <c r="M97" s="21">
        <v>8</v>
      </c>
      <c r="N97" s="21">
        <v>6</v>
      </c>
      <c r="O97" s="21">
        <v>4</v>
      </c>
      <c r="P97" s="21">
        <f t="shared" si="23"/>
        <v>4</v>
      </c>
      <c r="Q97" s="21">
        <f t="shared" si="24"/>
        <v>0</v>
      </c>
      <c r="R97" s="21">
        <f t="shared" si="25"/>
        <v>0</v>
      </c>
      <c r="S97" s="21">
        <f t="shared" si="22"/>
        <v>2</v>
      </c>
      <c r="T97" s="21">
        <f t="shared" si="26"/>
        <v>0</v>
      </c>
      <c r="U97" s="21">
        <f t="shared" si="27"/>
        <v>2</v>
      </c>
      <c r="V97" s="21">
        <f t="shared" si="28"/>
        <v>0</v>
      </c>
      <c r="W97" s="21">
        <v>0</v>
      </c>
      <c r="X97" s="21">
        <v>0</v>
      </c>
      <c r="Y97" s="21">
        <v>-1</v>
      </c>
      <c r="Z97" s="21">
        <v>22</v>
      </c>
      <c r="AA97" s="22">
        <v>26</v>
      </c>
      <c r="AB97" s="21">
        <v>10</v>
      </c>
      <c r="AC97" s="21">
        <v>4</v>
      </c>
      <c r="AD97" s="21">
        <v>22</v>
      </c>
      <c r="AE97" s="21">
        <v>24</v>
      </c>
      <c r="AF97" s="21">
        <v>10</v>
      </c>
      <c r="AG97" s="21">
        <v>65</v>
      </c>
      <c r="AH97" s="21"/>
      <c r="AI97" s="21">
        <v>13</v>
      </c>
      <c r="AJ97" s="21"/>
      <c r="AK97" s="21"/>
      <c r="AL97" s="21" t="s">
        <v>33</v>
      </c>
      <c r="AM97" s="13" t="s">
        <v>120</v>
      </c>
    </row>
    <row r="98" spans="1:39" s="11" customFormat="1" ht="14.25" x14ac:dyDescent="0.2">
      <c r="A98" s="11">
        <v>19</v>
      </c>
      <c r="B98" s="11">
        <v>52</v>
      </c>
      <c r="C98" s="21" t="s">
        <v>109</v>
      </c>
      <c r="D98" s="13">
        <v>0.5</v>
      </c>
      <c r="E98" s="21">
        <v>0.75</v>
      </c>
      <c r="F98" s="13">
        <v>8</v>
      </c>
      <c r="G98" s="21">
        <f t="shared" si="20"/>
        <v>0.125</v>
      </c>
      <c r="H98" s="13">
        <v>0.25</v>
      </c>
      <c r="I98" s="13">
        <v>1</v>
      </c>
      <c r="J98" s="13">
        <v>165</v>
      </c>
      <c r="K98" s="21">
        <f t="shared" si="21"/>
        <v>-0.25</v>
      </c>
      <c r="L98" s="21"/>
      <c r="M98" s="13">
        <v>4</v>
      </c>
      <c r="N98" s="13">
        <v>6</v>
      </c>
      <c r="O98" s="13">
        <v>6</v>
      </c>
      <c r="P98" s="21">
        <f t="shared" si="23"/>
        <v>-2</v>
      </c>
      <c r="Q98" s="21">
        <f t="shared" si="24"/>
        <v>0</v>
      </c>
      <c r="R98" s="21">
        <f t="shared" si="25"/>
        <v>0</v>
      </c>
      <c r="S98" s="21">
        <f t="shared" si="22"/>
        <v>-2</v>
      </c>
      <c r="T98" s="21">
        <f t="shared" si="26"/>
        <v>0</v>
      </c>
      <c r="U98" s="21">
        <f t="shared" si="27"/>
        <v>0</v>
      </c>
      <c r="V98" s="21">
        <f t="shared" si="28"/>
        <v>0</v>
      </c>
      <c r="W98" s="13">
        <v>0</v>
      </c>
      <c r="X98" s="13">
        <v>0</v>
      </c>
      <c r="Y98" s="13">
        <v>2.5</v>
      </c>
      <c r="Z98" s="13">
        <v>0</v>
      </c>
      <c r="AA98" s="13">
        <v>18</v>
      </c>
      <c r="AB98" s="13">
        <v>0</v>
      </c>
      <c r="AC98" s="13">
        <v>11</v>
      </c>
      <c r="AD98" s="13">
        <v>0</v>
      </c>
      <c r="AE98" s="13">
        <v>19</v>
      </c>
      <c r="AF98" s="13">
        <v>0</v>
      </c>
      <c r="AG98" s="13">
        <v>61</v>
      </c>
      <c r="AH98" s="21"/>
      <c r="AI98" s="13">
        <v>25</v>
      </c>
      <c r="AJ98" s="21"/>
      <c r="AK98" s="21"/>
      <c r="AL98" s="21" t="s">
        <v>48</v>
      </c>
      <c r="AM98" s="13" t="s">
        <v>119</v>
      </c>
    </row>
    <row r="99" spans="1:39" s="11" customFormat="1" ht="14.25" x14ac:dyDescent="0.2">
      <c r="A99" s="11">
        <v>20</v>
      </c>
      <c r="B99" s="11">
        <v>53</v>
      </c>
      <c r="C99" s="21" t="s">
        <v>97</v>
      </c>
      <c r="D99" s="13">
        <v>-0.25</v>
      </c>
      <c r="E99" s="13">
        <v>0.75</v>
      </c>
      <c r="F99" s="13">
        <v>120</v>
      </c>
      <c r="G99" s="21">
        <f t="shared" si="20"/>
        <v>-0.625</v>
      </c>
      <c r="H99" s="13">
        <v>-0.25</v>
      </c>
      <c r="I99" s="13">
        <v>1</v>
      </c>
      <c r="J99" s="13">
        <v>85</v>
      </c>
      <c r="K99" s="21">
        <f t="shared" si="21"/>
        <v>-0.75</v>
      </c>
      <c r="L99" s="21"/>
      <c r="M99" s="13">
        <v>7</v>
      </c>
      <c r="N99" s="13">
        <v>10</v>
      </c>
      <c r="O99" s="13">
        <v>8</v>
      </c>
      <c r="P99" s="21">
        <f t="shared" si="23"/>
        <v>-1</v>
      </c>
      <c r="Q99" s="21">
        <f t="shared" si="24"/>
        <v>0</v>
      </c>
      <c r="R99" s="21">
        <f t="shared" si="25"/>
        <v>0</v>
      </c>
      <c r="S99" s="21">
        <f t="shared" si="22"/>
        <v>-3</v>
      </c>
      <c r="T99" s="21">
        <f t="shared" si="26"/>
        <v>0</v>
      </c>
      <c r="U99" s="21">
        <f t="shared" si="27"/>
        <v>2</v>
      </c>
      <c r="V99" s="21">
        <f t="shared" si="28"/>
        <v>0</v>
      </c>
      <c r="W99" s="13">
        <v>10</v>
      </c>
      <c r="X99" s="13">
        <v>15</v>
      </c>
      <c r="Y99" s="13">
        <v>0</v>
      </c>
      <c r="Z99" s="13">
        <v>0</v>
      </c>
      <c r="AA99" s="13">
        <v>23</v>
      </c>
      <c r="AB99" s="13">
        <v>10</v>
      </c>
      <c r="AC99" s="13">
        <v>16</v>
      </c>
      <c r="AD99" s="13">
        <v>0</v>
      </c>
      <c r="AE99" s="13">
        <v>18</v>
      </c>
      <c r="AF99" s="13">
        <v>4</v>
      </c>
      <c r="AG99" s="13">
        <v>60</v>
      </c>
      <c r="AH99" s="21"/>
      <c r="AI99" s="13">
        <v>32</v>
      </c>
      <c r="AJ99" s="21" t="s">
        <v>126</v>
      </c>
      <c r="AK99" s="21"/>
      <c r="AL99" s="13" t="s">
        <v>48</v>
      </c>
      <c r="AM99" s="13" t="s">
        <v>119</v>
      </c>
    </row>
    <row r="100" spans="1:39" s="11" customFormat="1" ht="14.25" x14ac:dyDescent="0.2">
      <c r="A100" s="11">
        <v>21</v>
      </c>
      <c r="B100" s="11">
        <v>53</v>
      </c>
      <c r="C100" s="21" t="s">
        <v>104</v>
      </c>
      <c r="D100" s="13">
        <v>-4</v>
      </c>
      <c r="E100" s="13">
        <v>1.25</v>
      </c>
      <c r="F100" s="13">
        <v>170</v>
      </c>
      <c r="G100" s="21">
        <f t="shared" si="20"/>
        <v>-4.625</v>
      </c>
      <c r="H100" s="13">
        <v>-4</v>
      </c>
      <c r="I100" s="13">
        <v>1.5</v>
      </c>
      <c r="J100" s="13">
        <v>5</v>
      </c>
      <c r="K100" s="21">
        <f t="shared" si="21"/>
        <v>-4.75</v>
      </c>
      <c r="L100" s="21"/>
      <c r="M100" s="13">
        <v>8</v>
      </c>
      <c r="N100" s="13">
        <v>4</v>
      </c>
      <c r="O100" s="13">
        <v>7</v>
      </c>
      <c r="P100" s="21">
        <f t="shared" si="23"/>
        <v>1</v>
      </c>
      <c r="Q100" s="21">
        <f t="shared" si="24"/>
        <v>0</v>
      </c>
      <c r="R100" s="21">
        <f t="shared" si="25"/>
        <v>0</v>
      </c>
      <c r="S100" s="21">
        <f t="shared" si="22"/>
        <v>4</v>
      </c>
      <c r="T100" s="21">
        <f t="shared" si="26"/>
        <v>0</v>
      </c>
      <c r="U100" s="21">
        <f t="shared" si="27"/>
        <v>-3</v>
      </c>
      <c r="V100" s="21">
        <f t="shared" si="28"/>
        <v>0</v>
      </c>
      <c r="W100" s="13">
        <v>0</v>
      </c>
      <c r="X100" s="13">
        <v>0</v>
      </c>
      <c r="Y100" s="13">
        <v>0</v>
      </c>
      <c r="Z100" s="13">
        <v>0</v>
      </c>
      <c r="AA100" s="13">
        <v>22</v>
      </c>
      <c r="AB100" s="13">
        <v>7</v>
      </c>
      <c r="AC100" s="13">
        <v>9.5</v>
      </c>
      <c r="AD100" s="13">
        <v>0</v>
      </c>
      <c r="AE100" s="13">
        <v>18</v>
      </c>
      <c r="AF100" s="13">
        <v>6</v>
      </c>
      <c r="AG100" s="13">
        <v>60</v>
      </c>
      <c r="AH100" s="21"/>
      <c r="AI100" s="13">
        <v>0</v>
      </c>
      <c r="AJ100" s="21"/>
      <c r="AK100" s="21"/>
      <c r="AL100" s="13" t="s">
        <v>48</v>
      </c>
      <c r="AM100" s="13" t="s">
        <v>119</v>
      </c>
    </row>
    <row r="101" spans="1:39" s="11" customFormat="1" ht="14.25" x14ac:dyDescent="0.2">
      <c r="A101" s="11">
        <v>22</v>
      </c>
      <c r="B101" s="14">
        <v>54</v>
      </c>
      <c r="C101" s="13" t="s">
        <v>82</v>
      </c>
      <c r="D101" s="23">
        <f>4.5</f>
        <v>4.5</v>
      </c>
      <c r="E101" s="23">
        <v>1.25</v>
      </c>
      <c r="F101" s="23">
        <v>178</v>
      </c>
      <c r="G101" s="21">
        <f t="shared" si="20"/>
        <v>3.875</v>
      </c>
      <c r="H101" s="23">
        <v>5.5</v>
      </c>
      <c r="I101" s="23">
        <v>2</v>
      </c>
      <c r="J101" s="23">
        <v>2</v>
      </c>
      <c r="K101" s="21">
        <f t="shared" si="21"/>
        <v>4.5</v>
      </c>
      <c r="L101" s="21"/>
      <c r="M101" s="23">
        <v>8</v>
      </c>
      <c r="N101" s="23">
        <v>19</v>
      </c>
      <c r="O101" s="23">
        <v>12</v>
      </c>
      <c r="P101" s="21">
        <f t="shared" si="23"/>
        <v>-4</v>
      </c>
      <c r="Q101" s="21">
        <f t="shared" si="24"/>
        <v>0</v>
      </c>
      <c r="R101" s="21">
        <f t="shared" si="25"/>
        <v>0</v>
      </c>
      <c r="S101" s="21">
        <f t="shared" si="22"/>
        <v>-11</v>
      </c>
      <c r="T101" s="21">
        <f t="shared" si="26"/>
        <v>1</v>
      </c>
      <c r="U101" s="21">
        <f t="shared" si="27"/>
        <v>7</v>
      </c>
      <c r="V101" s="21">
        <f t="shared" si="28"/>
        <v>1</v>
      </c>
      <c r="W101" s="23">
        <v>0</v>
      </c>
      <c r="X101" s="23">
        <v>0</v>
      </c>
      <c r="Y101" s="23">
        <v>10</v>
      </c>
      <c r="Z101" s="23">
        <v>0</v>
      </c>
      <c r="AA101" s="23">
        <v>18</v>
      </c>
      <c r="AB101" s="23">
        <v>2</v>
      </c>
      <c r="AC101" s="23">
        <v>17</v>
      </c>
      <c r="AD101" s="23">
        <v>0</v>
      </c>
      <c r="AE101" s="23">
        <v>25</v>
      </c>
      <c r="AF101" s="23">
        <v>4</v>
      </c>
      <c r="AG101" s="23">
        <v>62</v>
      </c>
      <c r="AH101" s="29" t="s">
        <v>83</v>
      </c>
      <c r="AI101" s="23">
        <v>8</v>
      </c>
      <c r="AJ101" s="29"/>
      <c r="AK101" s="29" t="s">
        <v>84</v>
      </c>
      <c r="AL101" s="29" t="s">
        <v>33</v>
      </c>
      <c r="AM101" s="29" t="s">
        <v>119</v>
      </c>
    </row>
    <row r="102" spans="1:39" s="11" customFormat="1" ht="14.25" x14ac:dyDescent="0.2">
      <c r="A102" s="11">
        <v>23</v>
      </c>
      <c r="B102" s="11">
        <v>54</v>
      </c>
      <c r="C102" s="21" t="s">
        <v>104</v>
      </c>
      <c r="D102" s="13">
        <v>-3.5</v>
      </c>
      <c r="E102" s="13">
        <v>0.75</v>
      </c>
      <c r="F102" s="13">
        <v>105</v>
      </c>
      <c r="G102" s="21">
        <f t="shared" si="20"/>
        <v>-3.875</v>
      </c>
      <c r="H102" s="13">
        <v>-3.5</v>
      </c>
      <c r="I102" s="13">
        <v>0.5</v>
      </c>
      <c r="J102" s="13">
        <v>105</v>
      </c>
      <c r="K102" s="21">
        <f t="shared" si="21"/>
        <v>-3.75</v>
      </c>
      <c r="L102" s="21"/>
      <c r="M102" s="13">
        <v>4</v>
      </c>
      <c r="N102" s="13">
        <v>3</v>
      </c>
      <c r="O102" s="13">
        <v>1.5</v>
      </c>
      <c r="P102" s="21">
        <f t="shared" si="23"/>
        <v>2.5</v>
      </c>
      <c r="Q102" s="21">
        <f t="shared" si="24"/>
        <v>0</v>
      </c>
      <c r="R102" s="21">
        <f t="shared" si="25"/>
        <v>0</v>
      </c>
      <c r="S102" s="21">
        <f t="shared" si="22"/>
        <v>1</v>
      </c>
      <c r="T102" s="21">
        <f t="shared" si="26"/>
        <v>0</v>
      </c>
      <c r="U102" s="21">
        <f t="shared" si="27"/>
        <v>1.5</v>
      </c>
      <c r="V102" s="21">
        <f t="shared" si="28"/>
        <v>0</v>
      </c>
      <c r="W102" s="13">
        <v>0</v>
      </c>
      <c r="X102" s="13">
        <v>0</v>
      </c>
      <c r="Y102" s="13">
        <v>-3</v>
      </c>
      <c r="Z102" s="13">
        <v>0</v>
      </c>
      <c r="AA102" s="21" t="s">
        <v>116</v>
      </c>
      <c r="AB102" s="13">
        <v>14</v>
      </c>
      <c r="AC102" s="13">
        <v>7</v>
      </c>
      <c r="AD102" s="13">
        <v>0</v>
      </c>
      <c r="AE102" s="13">
        <v>34</v>
      </c>
      <c r="AF102" s="13">
        <v>5</v>
      </c>
      <c r="AG102" s="13">
        <v>68</v>
      </c>
      <c r="AH102" s="21"/>
      <c r="AI102" s="13">
        <v>15</v>
      </c>
      <c r="AJ102" s="21" t="s">
        <v>135</v>
      </c>
      <c r="AK102" s="21"/>
      <c r="AL102" s="13" t="s">
        <v>33</v>
      </c>
      <c r="AM102" s="13" t="s">
        <v>120</v>
      </c>
    </row>
    <row r="103" spans="1:39" s="11" customFormat="1" ht="14.25" x14ac:dyDescent="0.2">
      <c r="A103" s="11">
        <v>24</v>
      </c>
      <c r="B103" s="11">
        <v>54</v>
      </c>
      <c r="C103" s="21" t="s">
        <v>112</v>
      </c>
      <c r="D103" s="13">
        <v>1</v>
      </c>
      <c r="E103" s="21">
        <v>0.75</v>
      </c>
      <c r="F103" s="13">
        <v>80</v>
      </c>
      <c r="G103" s="21">
        <f t="shared" si="20"/>
        <v>0.625</v>
      </c>
      <c r="H103" s="13">
        <v>0.75</v>
      </c>
      <c r="I103" s="13">
        <v>0.25</v>
      </c>
      <c r="J103" s="13">
        <v>70</v>
      </c>
      <c r="K103" s="21">
        <f t="shared" si="21"/>
        <v>0.625</v>
      </c>
      <c r="L103" s="21"/>
      <c r="M103" s="13">
        <v>3</v>
      </c>
      <c r="N103" s="13">
        <v>5</v>
      </c>
      <c r="O103" s="13">
        <v>5</v>
      </c>
      <c r="P103" s="21">
        <f t="shared" si="23"/>
        <v>-2</v>
      </c>
      <c r="Q103" s="21">
        <f t="shared" si="24"/>
        <v>0</v>
      </c>
      <c r="R103" s="21">
        <f t="shared" si="25"/>
        <v>0</v>
      </c>
      <c r="S103" s="21">
        <f t="shared" si="22"/>
        <v>-2</v>
      </c>
      <c r="T103" s="21">
        <f t="shared" si="26"/>
        <v>0</v>
      </c>
      <c r="U103" s="21">
        <f t="shared" si="27"/>
        <v>0</v>
      </c>
      <c r="V103" s="21">
        <f t="shared" si="28"/>
        <v>0</v>
      </c>
      <c r="W103" s="13">
        <v>0</v>
      </c>
      <c r="X103" s="13">
        <v>0</v>
      </c>
      <c r="Y103" s="13">
        <v>-5</v>
      </c>
      <c r="Z103" s="13">
        <v>29</v>
      </c>
      <c r="AA103" s="21" t="s">
        <v>117</v>
      </c>
      <c r="AB103" s="21" t="s">
        <v>39</v>
      </c>
      <c r="AC103" s="13">
        <v>4.25</v>
      </c>
      <c r="AD103" s="13">
        <v>35</v>
      </c>
      <c r="AE103" s="21" t="s">
        <v>117</v>
      </c>
      <c r="AF103" s="21" t="s">
        <v>39</v>
      </c>
      <c r="AG103" s="13">
        <v>58</v>
      </c>
      <c r="AH103" s="21"/>
      <c r="AI103" s="21">
        <v>16</v>
      </c>
      <c r="AJ103" s="21"/>
      <c r="AK103" s="21"/>
      <c r="AL103" s="21" t="s">
        <v>48</v>
      </c>
      <c r="AM103" s="13" t="s">
        <v>119</v>
      </c>
    </row>
    <row r="104" spans="1:39" s="11" customFormat="1" ht="14.25" x14ac:dyDescent="0.2">
      <c r="B104" s="11">
        <f>AVERAGE(B80:B103)</f>
        <v>48.625</v>
      </c>
      <c r="C104" s="21"/>
      <c r="D104" s="13"/>
      <c r="E104" s="21"/>
      <c r="F104" s="13"/>
      <c r="G104" s="13">
        <f>AVERAGE(G80:G103)</f>
        <v>-3.8072916666666665</v>
      </c>
      <c r="H104" s="13"/>
      <c r="I104" s="13"/>
      <c r="J104" s="13"/>
      <c r="K104" s="13">
        <f>AVERAGE(K80:K103)</f>
        <v>-3.6354166666666665</v>
      </c>
      <c r="L104" s="21"/>
      <c r="M104" s="13">
        <f>AVERAGE(M80:M103)</f>
        <v>8.0833333333333339</v>
      </c>
      <c r="N104" s="13">
        <f>AVERAGE(N80:N103)</f>
        <v>7.354166666666667</v>
      </c>
      <c r="O104" s="13">
        <f>AVERAGE(O80:O103)</f>
        <v>4.458333333333333</v>
      </c>
      <c r="P104" s="13"/>
      <c r="Q104" s="13">
        <f>COUNTIF(Q80:Q103,"=1")</f>
        <v>1</v>
      </c>
      <c r="R104" s="13">
        <f>COUNTIF(R80:R103,"=1")</f>
        <v>3</v>
      </c>
      <c r="S104" s="13"/>
      <c r="T104" s="13">
        <f>COUNTIF(T80:T103,"=1")</f>
        <v>4</v>
      </c>
      <c r="U104" s="13"/>
      <c r="V104" s="13">
        <f>COUNTIF(V80:V103,"=1")</f>
        <v>5</v>
      </c>
      <c r="W104" s="13"/>
      <c r="X104" s="13"/>
      <c r="Y104" s="13">
        <f>AVERAGE(Y80:Y103)</f>
        <v>0.55208333333333337</v>
      </c>
      <c r="Z104" s="13"/>
      <c r="AA104" s="21"/>
      <c r="AB104" s="21"/>
      <c r="AC104" s="13">
        <f>AVERAGE(AC80:AC103)</f>
        <v>7.572916666666667</v>
      </c>
      <c r="AD104" s="13"/>
      <c r="AE104" s="21"/>
      <c r="AF104" s="21"/>
      <c r="AG104" s="13">
        <f>AVERAGE(AG80:AG103)</f>
        <v>62.229166666666664</v>
      </c>
      <c r="AH104" s="21"/>
      <c r="AI104" s="13">
        <f>AVERAGE(AI80:AI103)</f>
        <v>16.291666666666668</v>
      </c>
      <c r="AJ104" s="21"/>
      <c r="AK104" s="21" t="s">
        <v>48</v>
      </c>
      <c r="AL104" s="21">
        <f>COUNTIF(AL80:AL103,"=H")</f>
        <v>13</v>
      </c>
      <c r="AM104" s="13">
        <f>COUNTIF(AM80:AM103,"=M")</f>
        <v>12</v>
      </c>
    </row>
    <row r="105" spans="1:39" s="11" customFormat="1" ht="14.25" x14ac:dyDescent="0.2">
      <c r="B105" s="11">
        <f>STDEV(B80:B103)</f>
        <v>3.8086001079935783</v>
      </c>
      <c r="C105" s="21"/>
      <c r="D105" s="13"/>
      <c r="E105" s="21"/>
      <c r="F105" s="13"/>
      <c r="G105" s="13">
        <f>STDEV(G80:G103)</f>
        <v>3.5889283186557619</v>
      </c>
      <c r="H105" s="13"/>
      <c r="I105" s="13"/>
      <c r="J105" s="13"/>
      <c r="K105" s="13">
        <f>STDEV(K80:K103)</f>
        <v>3.4658498288633171</v>
      </c>
      <c r="L105" s="21"/>
      <c r="M105" s="13">
        <f>STDEV(M80:M103)</f>
        <v>5.8153968548767283</v>
      </c>
      <c r="N105" s="13">
        <f>STDEV(N80:N103)</f>
        <v>4.8867148355575205</v>
      </c>
      <c r="O105" s="13">
        <f>STDEV(O80:O103)</f>
        <v>3.8247383163303863</v>
      </c>
      <c r="P105" s="13"/>
      <c r="Q105" s="13"/>
      <c r="R105" s="13"/>
      <c r="S105" s="13"/>
      <c r="T105" s="13"/>
      <c r="U105" s="13"/>
      <c r="V105" s="13"/>
      <c r="W105" s="13"/>
      <c r="X105" s="13"/>
      <c r="Y105" s="13">
        <f>STDEV(Y80:Y103)</f>
        <v>4.3513985549542538</v>
      </c>
      <c r="Z105" s="13"/>
      <c r="AA105" s="21"/>
      <c r="AB105" s="21"/>
      <c r="AC105" s="13">
        <f>STDEV(AC80:AC103)</f>
        <v>6.4113855785026592</v>
      </c>
      <c r="AD105" s="13"/>
      <c r="AE105" s="21"/>
      <c r="AF105" s="21"/>
      <c r="AG105" s="13">
        <f>STDEV(AG80:AG103)</f>
        <v>3.513882921840993</v>
      </c>
      <c r="AH105" s="21"/>
      <c r="AI105" s="13">
        <f>STDEV(AI80:AI103)</f>
        <v>10.465176899423721</v>
      </c>
      <c r="AJ105" s="21"/>
      <c r="AK105" s="21" t="s">
        <v>168</v>
      </c>
      <c r="AL105" s="21">
        <f>COUNTIF(AL80:AL103,"=R")</f>
        <v>11</v>
      </c>
      <c r="AM105" s="13">
        <f>COUNTIF(AM80:AM103,"=F")</f>
        <v>12</v>
      </c>
    </row>
    <row r="106" spans="1:39" s="11" customFormat="1" ht="14.25" x14ac:dyDescent="0.2">
      <c r="C106" s="21"/>
      <c r="D106" s="13"/>
      <c r="E106" s="21"/>
      <c r="F106" s="13"/>
      <c r="G106" s="21"/>
      <c r="H106" s="13"/>
      <c r="I106" s="13"/>
      <c r="J106" s="13"/>
      <c r="K106" s="21"/>
      <c r="L106" s="21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21"/>
      <c r="AB106" s="21"/>
      <c r="AC106" s="13"/>
      <c r="AD106" s="13"/>
      <c r="AE106" s="21"/>
      <c r="AF106" s="21"/>
      <c r="AG106" s="13"/>
      <c r="AH106" s="21"/>
      <c r="AI106" s="21"/>
      <c r="AJ106" s="21"/>
      <c r="AK106" s="21"/>
      <c r="AL106" s="21"/>
      <c r="AM106" s="13"/>
    </row>
    <row r="107" spans="1:39" s="15" customFormat="1" ht="14.25" x14ac:dyDescent="0.2">
      <c r="A107" s="15">
        <v>1</v>
      </c>
      <c r="B107" s="16">
        <v>55</v>
      </c>
      <c r="C107" s="24" t="s">
        <v>66</v>
      </c>
      <c r="D107" s="24">
        <v>-0.25</v>
      </c>
      <c r="E107" s="24">
        <v>0.25</v>
      </c>
      <c r="F107" s="25">
        <v>140</v>
      </c>
      <c r="G107" s="24">
        <f t="shared" ref="G107:G129" si="29">D107-(0.5*E107)</f>
        <v>-0.375</v>
      </c>
      <c r="H107" s="24">
        <v>-0.75</v>
      </c>
      <c r="I107" s="24">
        <v>0.5</v>
      </c>
      <c r="J107" s="24">
        <v>36</v>
      </c>
      <c r="K107" s="24">
        <f t="shared" ref="K107:K129" si="30">H107-(0.5*I107)</f>
        <v>-1</v>
      </c>
      <c r="L107" s="24"/>
      <c r="M107" s="24">
        <v>8</v>
      </c>
      <c r="N107" s="24">
        <v>2</v>
      </c>
      <c r="O107" s="24">
        <v>0</v>
      </c>
      <c r="P107" s="24">
        <f>M107-O107</f>
        <v>8</v>
      </c>
      <c r="Q107" s="24">
        <f t="shared" ref="Q107:Q129" si="31">IF(ABS(P107)&gt;14,1,0)</f>
        <v>0</v>
      </c>
      <c r="R107" s="24">
        <f>IF(Q107&gt;9,1,0)</f>
        <v>0</v>
      </c>
      <c r="S107" s="24">
        <f>M107-N107</f>
        <v>6</v>
      </c>
      <c r="T107" s="24">
        <f>IF(ABS(S107)&gt;4,1,0)</f>
        <v>1</v>
      </c>
      <c r="U107" s="24"/>
      <c r="V107" s="24"/>
      <c r="W107" s="24">
        <v>0</v>
      </c>
      <c r="X107" s="24">
        <v>0</v>
      </c>
      <c r="Y107" s="24">
        <v>-2</v>
      </c>
      <c r="Z107" s="24">
        <v>16</v>
      </c>
      <c r="AA107" s="25">
        <v>22</v>
      </c>
      <c r="AB107" s="24">
        <v>6</v>
      </c>
      <c r="AC107" s="24">
        <v>8.5</v>
      </c>
      <c r="AD107" s="24">
        <v>12</v>
      </c>
      <c r="AE107" s="24">
        <v>22</v>
      </c>
      <c r="AF107" s="24">
        <v>-6</v>
      </c>
      <c r="AG107" s="24">
        <v>63</v>
      </c>
      <c r="AH107" s="24"/>
      <c r="AI107" s="24">
        <v>27</v>
      </c>
      <c r="AJ107" s="24"/>
      <c r="AK107" s="24"/>
      <c r="AL107" s="24" t="s">
        <v>33</v>
      </c>
      <c r="AM107" s="17" t="s">
        <v>119</v>
      </c>
    </row>
    <row r="108" spans="1:39" s="15" customFormat="1" ht="14.25" x14ac:dyDescent="0.2">
      <c r="A108" s="15">
        <v>2</v>
      </c>
      <c r="B108" s="15">
        <v>55</v>
      </c>
      <c r="C108" s="24" t="s">
        <v>110</v>
      </c>
      <c r="D108" s="17">
        <v>2.75</v>
      </c>
      <c r="E108" s="24">
        <v>1.75</v>
      </c>
      <c r="F108" s="17">
        <v>60</v>
      </c>
      <c r="G108" s="24">
        <f t="shared" si="29"/>
        <v>1.875</v>
      </c>
      <c r="H108" s="17">
        <v>0.25</v>
      </c>
      <c r="I108" s="17">
        <v>2</v>
      </c>
      <c r="J108" s="17">
        <v>120</v>
      </c>
      <c r="K108" s="24">
        <f t="shared" si="30"/>
        <v>-0.75</v>
      </c>
      <c r="L108" s="24"/>
      <c r="M108" s="17">
        <v>12</v>
      </c>
      <c r="N108" s="17">
        <v>8</v>
      </c>
      <c r="O108" s="17">
        <v>0</v>
      </c>
      <c r="P108" s="24">
        <f t="shared" ref="P108:P129" si="32">M108-O108</f>
        <v>12</v>
      </c>
      <c r="Q108" s="24">
        <f t="shared" si="31"/>
        <v>0</v>
      </c>
      <c r="R108" s="24">
        <f t="shared" ref="R108:R129" si="33">IF(Q108&gt;9,1,0)</f>
        <v>0</v>
      </c>
      <c r="S108" s="24">
        <f t="shared" ref="S108:S129" si="34">M108-N108</f>
        <v>4</v>
      </c>
      <c r="T108" s="24">
        <f t="shared" ref="T108:T129" si="35">IF(ABS(S108)&gt;4,1,0)</f>
        <v>0</v>
      </c>
      <c r="U108" s="24"/>
      <c r="V108" s="24"/>
      <c r="W108" s="17">
        <v>37</v>
      </c>
      <c r="X108" s="17">
        <v>40</v>
      </c>
      <c r="Y108" s="17">
        <v>0.5</v>
      </c>
      <c r="Z108" s="17">
        <v>0</v>
      </c>
      <c r="AA108" s="17">
        <v>6</v>
      </c>
      <c r="AB108" s="17">
        <v>6</v>
      </c>
      <c r="AC108" s="17">
        <v>6</v>
      </c>
      <c r="AD108" s="17">
        <v>0</v>
      </c>
      <c r="AE108" s="17">
        <v>1</v>
      </c>
      <c r="AF108" s="17">
        <v>1</v>
      </c>
      <c r="AG108" s="17">
        <v>70</v>
      </c>
      <c r="AH108" s="24"/>
      <c r="AI108" s="17">
        <v>6</v>
      </c>
      <c r="AJ108" s="24" t="s">
        <v>139</v>
      </c>
      <c r="AK108" s="24"/>
      <c r="AL108" s="24" t="s">
        <v>33</v>
      </c>
      <c r="AM108" s="17" t="s">
        <v>120</v>
      </c>
    </row>
    <row r="109" spans="1:39" s="15" customFormat="1" ht="14.25" x14ac:dyDescent="0.2">
      <c r="A109" s="15">
        <v>3</v>
      </c>
      <c r="B109" s="15">
        <v>55</v>
      </c>
      <c r="C109" s="24" t="s">
        <v>160</v>
      </c>
      <c r="D109" s="24">
        <v>-1.5</v>
      </c>
      <c r="E109" s="24">
        <v>2.25</v>
      </c>
      <c r="F109" s="17">
        <v>80</v>
      </c>
      <c r="G109" s="24">
        <f t="shared" si="29"/>
        <v>-2.625</v>
      </c>
      <c r="H109" s="24">
        <v>-0.25</v>
      </c>
      <c r="I109" s="24">
        <v>2.75</v>
      </c>
      <c r="J109" s="24">
        <v>100</v>
      </c>
      <c r="K109" s="24">
        <f t="shared" si="30"/>
        <v>-1.625</v>
      </c>
      <c r="L109" s="24"/>
      <c r="M109" s="17">
        <v>13</v>
      </c>
      <c r="N109" s="17">
        <v>0</v>
      </c>
      <c r="O109" s="17">
        <v>0</v>
      </c>
      <c r="P109" s="24">
        <f t="shared" si="32"/>
        <v>13</v>
      </c>
      <c r="Q109" s="24">
        <f t="shared" si="31"/>
        <v>0</v>
      </c>
      <c r="R109" s="24">
        <f t="shared" si="33"/>
        <v>0</v>
      </c>
      <c r="S109" s="24">
        <f t="shared" si="34"/>
        <v>13</v>
      </c>
      <c r="T109" s="24">
        <f t="shared" si="35"/>
        <v>1</v>
      </c>
      <c r="U109" s="24"/>
      <c r="V109" s="24"/>
      <c r="W109" s="24">
        <v>0</v>
      </c>
      <c r="X109" s="24">
        <v>0</v>
      </c>
      <c r="Y109" s="17">
        <v>-4</v>
      </c>
      <c r="Z109" s="24">
        <v>0</v>
      </c>
      <c r="AA109" s="24">
        <v>19</v>
      </c>
      <c r="AB109" s="24">
        <v>7</v>
      </c>
      <c r="AC109" s="17">
        <v>0.5</v>
      </c>
      <c r="AD109" s="24">
        <v>0</v>
      </c>
      <c r="AE109" s="24">
        <v>28</v>
      </c>
      <c r="AF109" s="24">
        <v>6</v>
      </c>
      <c r="AG109" s="17">
        <v>61.5</v>
      </c>
      <c r="AH109" s="24"/>
      <c r="AI109" s="17">
        <v>20</v>
      </c>
      <c r="AJ109" s="24" t="s">
        <v>161</v>
      </c>
      <c r="AK109" s="24"/>
      <c r="AL109" s="24" t="s">
        <v>33</v>
      </c>
      <c r="AM109" s="17" t="s">
        <v>119</v>
      </c>
    </row>
    <row r="110" spans="1:39" s="15" customFormat="1" ht="14.25" x14ac:dyDescent="0.2">
      <c r="A110" s="15">
        <v>4</v>
      </c>
      <c r="B110" s="16">
        <v>56</v>
      </c>
      <c r="C110" s="24" t="s">
        <v>46</v>
      </c>
      <c r="D110" s="24">
        <v>0.5</v>
      </c>
      <c r="E110" s="24">
        <v>0.5</v>
      </c>
      <c r="F110" s="24">
        <v>135</v>
      </c>
      <c r="G110" s="24">
        <f t="shared" si="29"/>
        <v>0.25</v>
      </c>
      <c r="H110" s="24">
        <v>0.5</v>
      </c>
      <c r="I110" s="24">
        <v>1</v>
      </c>
      <c r="J110" s="24">
        <v>80</v>
      </c>
      <c r="K110" s="24">
        <f t="shared" si="30"/>
        <v>0</v>
      </c>
      <c r="L110" s="24"/>
      <c r="M110" s="24">
        <v>12</v>
      </c>
      <c r="N110" s="24">
        <v>10</v>
      </c>
      <c r="O110" s="24">
        <v>5</v>
      </c>
      <c r="P110" s="24">
        <f t="shared" si="32"/>
        <v>7</v>
      </c>
      <c r="Q110" s="24">
        <f t="shared" si="31"/>
        <v>0</v>
      </c>
      <c r="R110" s="24">
        <f t="shared" si="33"/>
        <v>0</v>
      </c>
      <c r="S110" s="24">
        <f t="shared" si="34"/>
        <v>2</v>
      </c>
      <c r="T110" s="24">
        <f t="shared" si="35"/>
        <v>0</v>
      </c>
      <c r="U110" s="24"/>
      <c r="V110" s="24"/>
      <c r="W110" s="24">
        <v>0</v>
      </c>
      <c r="X110" s="24">
        <v>0</v>
      </c>
      <c r="Y110" s="24">
        <v>0</v>
      </c>
      <c r="Z110" s="24">
        <v>0</v>
      </c>
      <c r="AA110" s="25">
        <v>14</v>
      </c>
      <c r="AB110" s="24">
        <v>0</v>
      </c>
      <c r="AC110" s="24">
        <v>9</v>
      </c>
      <c r="AD110" s="24">
        <v>0</v>
      </c>
      <c r="AE110" s="24">
        <v>13</v>
      </c>
      <c r="AF110" s="24">
        <v>-2</v>
      </c>
      <c r="AG110" s="24">
        <v>67</v>
      </c>
      <c r="AH110" s="24"/>
      <c r="AI110" s="24">
        <v>4</v>
      </c>
      <c r="AJ110" s="24"/>
      <c r="AK110" s="24" t="s">
        <v>47</v>
      </c>
      <c r="AL110" s="24" t="s">
        <v>48</v>
      </c>
      <c r="AM110" s="17" t="s">
        <v>120</v>
      </c>
    </row>
    <row r="111" spans="1:39" s="15" customFormat="1" ht="14.25" x14ac:dyDescent="0.2">
      <c r="A111" s="15">
        <v>5</v>
      </c>
      <c r="B111" s="16">
        <v>56</v>
      </c>
      <c r="C111" s="24" t="s">
        <v>74</v>
      </c>
      <c r="D111" s="24">
        <v>-10.75</v>
      </c>
      <c r="E111" s="24">
        <v>0.25</v>
      </c>
      <c r="F111" s="25">
        <v>90</v>
      </c>
      <c r="G111" s="24">
        <f t="shared" si="29"/>
        <v>-10.875</v>
      </c>
      <c r="H111" s="24">
        <v>-8.25</v>
      </c>
      <c r="I111" s="24">
        <v>0.5</v>
      </c>
      <c r="J111" s="24">
        <v>90</v>
      </c>
      <c r="K111" s="24">
        <f t="shared" si="30"/>
        <v>-8.5</v>
      </c>
      <c r="L111" s="24"/>
      <c r="M111" s="24">
        <v>10</v>
      </c>
      <c r="N111" s="24">
        <v>8</v>
      </c>
      <c r="O111" s="24">
        <v>9</v>
      </c>
      <c r="P111" s="24">
        <f t="shared" si="32"/>
        <v>1</v>
      </c>
      <c r="Q111" s="24">
        <f t="shared" si="31"/>
        <v>0</v>
      </c>
      <c r="R111" s="24">
        <f t="shared" si="33"/>
        <v>0</v>
      </c>
      <c r="S111" s="24">
        <f t="shared" si="34"/>
        <v>2</v>
      </c>
      <c r="T111" s="24">
        <f t="shared" si="35"/>
        <v>0</v>
      </c>
      <c r="U111" s="24"/>
      <c r="V111" s="24"/>
      <c r="W111" s="24">
        <v>0</v>
      </c>
      <c r="X111" s="24">
        <v>0</v>
      </c>
      <c r="Y111" s="24">
        <v>2</v>
      </c>
      <c r="Z111" s="24">
        <v>0</v>
      </c>
      <c r="AA111" s="25">
        <v>35</v>
      </c>
      <c r="AB111" s="24" t="s">
        <v>39</v>
      </c>
      <c r="AC111" s="24">
        <v>5</v>
      </c>
      <c r="AD111" s="24">
        <v>0</v>
      </c>
      <c r="AE111" s="24">
        <v>40</v>
      </c>
      <c r="AF111" s="24" t="s">
        <v>39</v>
      </c>
      <c r="AG111" s="24">
        <v>59.5</v>
      </c>
      <c r="AH111" s="24"/>
      <c r="AI111" s="24">
        <v>22</v>
      </c>
      <c r="AJ111" s="24" t="s">
        <v>75</v>
      </c>
      <c r="AK111" s="24"/>
      <c r="AL111" s="24" t="s">
        <v>33</v>
      </c>
      <c r="AM111" s="17" t="s">
        <v>120</v>
      </c>
    </row>
    <row r="112" spans="1:39" s="15" customFormat="1" ht="14.25" x14ac:dyDescent="0.2">
      <c r="A112" s="15">
        <v>6</v>
      </c>
      <c r="B112" s="15">
        <v>56</v>
      </c>
      <c r="C112" s="24" t="s">
        <v>98</v>
      </c>
      <c r="D112" s="17">
        <v>-7.25</v>
      </c>
      <c r="E112" s="17">
        <v>1</v>
      </c>
      <c r="F112" s="17">
        <v>65</v>
      </c>
      <c r="G112" s="24">
        <f t="shared" si="29"/>
        <v>-7.75</v>
      </c>
      <c r="H112" s="17">
        <v>-8.25</v>
      </c>
      <c r="I112" s="17">
        <v>0.5</v>
      </c>
      <c r="J112" s="17">
        <v>102</v>
      </c>
      <c r="K112" s="24">
        <f t="shared" si="30"/>
        <v>-8.5</v>
      </c>
      <c r="L112" s="24"/>
      <c r="M112" s="17">
        <v>2</v>
      </c>
      <c r="N112" s="17">
        <v>7</v>
      </c>
      <c r="O112" s="17">
        <v>5</v>
      </c>
      <c r="P112" s="24">
        <f t="shared" si="32"/>
        <v>-3</v>
      </c>
      <c r="Q112" s="24">
        <f t="shared" si="31"/>
        <v>0</v>
      </c>
      <c r="R112" s="24">
        <f t="shared" si="33"/>
        <v>0</v>
      </c>
      <c r="S112" s="24">
        <f t="shared" si="34"/>
        <v>-5</v>
      </c>
      <c r="T112" s="24">
        <f t="shared" si="35"/>
        <v>1</v>
      </c>
      <c r="U112" s="24"/>
      <c r="V112" s="24"/>
      <c r="W112" s="17">
        <v>0</v>
      </c>
      <c r="X112" s="17">
        <v>0</v>
      </c>
      <c r="Y112" s="17">
        <v>1</v>
      </c>
      <c r="Z112" s="17">
        <v>0</v>
      </c>
      <c r="AA112" s="17">
        <v>4</v>
      </c>
      <c r="AB112" s="17">
        <v>1</v>
      </c>
      <c r="AC112" s="17">
        <v>5</v>
      </c>
      <c r="AD112" s="17">
        <v>0</v>
      </c>
      <c r="AE112" s="17">
        <v>24</v>
      </c>
      <c r="AF112" s="17">
        <v>8</v>
      </c>
      <c r="AG112" s="17">
        <v>62</v>
      </c>
      <c r="AH112" s="24"/>
      <c r="AI112" s="17">
        <v>3</v>
      </c>
      <c r="AJ112" s="24"/>
      <c r="AK112" s="24"/>
      <c r="AL112" s="17" t="s">
        <v>48</v>
      </c>
      <c r="AM112" s="17" t="s">
        <v>119</v>
      </c>
    </row>
    <row r="113" spans="1:39" s="15" customFormat="1" ht="14.25" x14ac:dyDescent="0.2">
      <c r="A113" s="15">
        <v>7</v>
      </c>
      <c r="B113" s="15">
        <v>57</v>
      </c>
      <c r="C113" s="24" t="s">
        <v>100</v>
      </c>
      <c r="D113" s="17">
        <v>-1.5</v>
      </c>
      <c r="E113" s="17">
        <v>2</v>
      </c>
      <c r="F113" s="17">
        <v>95</v>
      </c>
      <c r="G113" s="24">
        <f t="shared" si="29"/>
        <v>-2.5</v>
      </c>
      <c r="H113" s="17">
        <v>-1</v>
      </c>
      <c r="I113" s="17">
        <v>-3.25</v>
      </c>
      <c r="J113" s="17">
        <v>75</v>
      </c>
      <c r="K113" s="24">
        <f t="shared" si="30"/>
        <v>0.625</v>
      </c>
      <c r="L113" s="24"/>
      <c r="M113" s="17">
        <v>6</v>
      </c>
      <c r="N113" s="17">
        <v>6</v>
      </c>
      <c r="O113" s="17">
        <v>2</v>
      </c>
      <c r="P113" s="24">
        <f t="shared" si="32"/>
        <v>4</v>
      </c>
      <c r="Q113" s="24">
        <f t="shared" si="31"/>
        <v>0</v>
      </c>
      <c r="R113" s="24">
        <f t="shared" si="33"/>
        <v>0</v>
      </c>
      <c r="S113" s="24">
        <f t="shared" si="34"/>
        <v>0</v>
      </c>
      <c r="T113" s="24">
        <f t="shared" si="35"/>
        <v>0</v>
      </c>
      <c r="U113" s="24"/>
      <c r="V113" s="24"/>
      <c r="W113" s="17">
        <v>0</v>
      </c>
      <c r="X113" s="17">
        <v>0</v>
      </c>
      <c r="Y113" s="17">
        <v>-1.5</v>
      </c>
      <c r="Z113" s="17">
        <v>3</v>
      </c>
      <c r="AA113" s="17">
        <v>22</v>
      </c>
      <c r="AB113" s="17">
        <v>6</v>
      </c>
      <c r="AC113" s="17">
        <v>6</v>
      </c>
      <c r="AD113" s="17">
        <v>8</v>
      </c>
      <c r="AE113" s="17">
        <v>16</v>
      </c>
      <c r="AF113" s="17">
        <v>4</v>
      </c>
      <c r="AG113" s="17">
        <v>61</v>
      </c>
      <c r="AH113" s="24"/>
      <c r="AI113" s="17">
        <v>6</v>
      </c>
      <c r="AJ113" s="24"/>
      <c r="AK113" s="24"/>
      <c r="AL113" s="17" t="s">
        <v>48</v>
      </c>
      <c r="AM113" s="17" t="s">
        <v>119</v>
      </c>
    </row>
    <row r="114" spans="1:39" s="15" customFormat="1" ht="14.25" x14ac:dyDescent="0.2">
      <c r="A114" s="15">
        <v>8</v>
      </c>
      <c r="B114" s="15">
        <v>57.5</v>
      </c>
      <c r="C114" s="24" t="s">
        <v>105</v>
      </c>
      <c r="D114" s="17">
        <v>-2</v>
      </c>
      <c r="E114" s="17">
        <v>1.5</v>
      </c>
      <c r="F114" s="17">
        <v>100</v>
      </c>
      <c r="G114" s="24">
        <f t="shared" si="29"/>
        <v>-2.75</v>
      </c>
      <c r="H114" s="17">
        <v>-1.25</v>
      </c>
      <c r="I114" s="17">
        <v>2.25</v>
      </c>
      <c r="J114" s="17">
        <v>85</v>
      </c>
      <c r="K114" s="24">
        <f t="shared" si="30"/>
        <v>-2.375</v>
      </c>
      <c r="L114" s="24"/>
      <c r="M114" s="17">
        <v>7</v>
      </c>
      <c r="N114" s="17">
        <v>7</v>
      </c>
      <c r="O114" s="17">
        <v>6</v>
      </c>
      <c r="P114" s="24">
        <f t="shared" si="32"/>
        <v>1</v>
      </c>
      <c r="Q114" s="24">
        <f t="shared" si="31"/>
        <v>0</v>
      </c>
      <c r="R114" s="24">
        <f t="shared" si="33"/>
        <v>0</v>
      </c>
      <c r="S114" s="24">
        <f t="shared" si="34"/>
        <v>0</v>
      </c>
      <c r="T114" s="24">
        <f t="shared" si="35"/>
        <v>0</v>
      </c>
      <c r="U114" s="24"/>
      <c r="V114" s="24"/>
      <c r="W114" s="17">
        <v>6</v>
      </c>
      <c r="X114" s="17">
        <v>7</v>
      </c>
      <c r="Y114" s="17">
        <v>0</v>
      </c>
      <c r="Z114" s="17">
        <v>0</v>
      </c>
      <c r="AA114" s="17">
        <v>18</v>
      </c>
      <c r="AB114" s="17">
        <v>9</v>
      </c>
      <c r="AC114" s="17">
        <v>9</v>
      </c>
      <c r="AD114" s="17">
        <v>9</v>
      </c>
      <c r="AE114" s="17">
        <v>16</v>
      </c>
      <c r="AF114" s="17">
        <v>12</v>
      </c>
      <c r="AG114" s="17">
        <v>60</v>
      </c>
      <c r="AH114" s="24"/>
      <c r="AI114" s="17">
        <v>20</v>
      </c>
      <c r="AJ114" s="24" t="s">
        <v>53</v>
      </c>
      <c r="AK114" s="24"/>
      <c r="AL114" s="17" t="s">
        <v>48</v>
      </c>
      <c r="AM114" s="17" t="s">
        <v>119</v>
      </c>
    </row>
    <row r="115" spans="1:39" s="15" customFormat="1" ht="14.25" x14ac:dyDescent="0.2">
      <c r="A115" s="15">
        <v>9</v>
      </c>
      <c r="B115" s="15">
        <v>58</v>
      </c>
      <c r="C115" s="24" t="s">
        <v>103</v>
      </c>
      <c r="D115" s="17">
        <v>4.25</v>
      </c>
      <c r="E115" s="17">
        <v>1.25</v>
      </c>
      <c r="F115" s="17">
        <v>70</v>
      </c>
      <c r="G115" s="24">
        <f t="shared" si="29"/>
        <v>3.625</v>
      </c>
      <c r="H115" s="17">
        <v>5.5</v>
      </c>
      <c r="I115" s="17">
        <v>2</v>
      </c>
      <c r="J115" s="17">
        <v>16</v>
      </c>
      <c r="K115" s="24">
        <f t="shared" si="30"/>
        <v>4.5</v>
      </c>
      <c r="L115" s="24"/>
      <c r="M115" s="17">
        <v>-6</v>
      </c>
      <c r="N115" s="17">
        <v>-6</v>
      </c>
      <c r="O115" s="17">
        <v>-10</v>
      </c>
      <c r="P115" s="24">
        <f t="shared" si="32"/>
        <v>4</v>
      </c>
      <c r="Q115" s="24">
        <f t="shared" si="31"/>
        <v>0</v>
      </c>
      <c r="R115" s="24">
        <f t="shared" si="33"/>
        <v>0</v>
      </c>
      <c r="S115" s="24">
        <f t="shared" si="34"/>
        <v>0</v>
      </c>
      <c r="T115" s="24">
        <f t="shared" si="35"/>
        <v>0</v>
      </c>
      <c r="U115" s="24"/>
      <c r="V115" s="24"/>
      <c r="W115" s="17">
        <v>3</v>
      </c>
      <c r="X115" s="17">
        <v>5</v>
      </c>
      <c r="Y115" s="17">
        <v>5.5</v>
      </c>
      <c r="Z115" s="17">
        <v>0</v>
      </c>
      <c r="AA115" s="17">
        <v>6</v>
      </c>
      <c r="AB115" s="17">
        <v>2</v>
      </c>
      <c r="AC115" s="17">
        <v>7.5</v>
      </c>
      <c r="AD115" s="17">
        <v>0</v>
      </c>
      <c r="AE115" s="17">
        <v>5</v>
      </c>
      <c r="AF115" s="17">
        <v>1</v>
      </c>
      <c r="AG115" s="17">
        <v>63</v>
      </c>
      <c r="AH115" s="24"/>
      <c r="AI115" s="17">
        <v>18</v>
      </c>
      <c r="AJ115" s="24"/>
      <c r="AK115" s="24"/>
      <c r="AL115" s="17" t="s">
        <v>48</v>
      </c>
      <c r="AM115" s="17" t="s">
        <v>120</v>
      </c>
    </row>
    <row r="116" spans="1:39" s="15" customFormat="1" ht="14.25" x14ac:dyDescent="0.2">
      <c r="A116" s="15">
        <v>10</v>
      </c>
      <c r="B116" s="16">
        <v>59</v>
      </c>
      <c r="C116" s="24" t="s">
        <v>73</v>
      </c>
      <c r="D116" s="24">
        <v>-10</v>
      </c>
      <c r="E116" s="24">
        <v>0.75</v>
      </c>
      <c r="F116" s="25">
        <v>30</v>
      </c>
      <c r="G116" s="24">
        <f t="shared" si="29"/>
        <v>-10.375</v>
      </c>
      <c r="H116" s="24">
        <v>-10</v>
      </c>
      <c r="I116" s="24">
        <v>0.5</v>
      </c>
      <c r="J116" s="24">
        <v>20</v>
      </c>
      <c r="K116" s="24">
        <f t="shared" si="30"/>
        <v>-10.25</v>
      </c>
      <c r="L116" s="24"/>
      <c r="M116" s="24">
        <v>7</v>
      </c>
      <c r="N116" s="24">
        <v>5</v>
      </c>
      <c r="O116" s="24">
        <v>7</v>
      </c>
      <c r="P116" s="24">
        <f t="shared" si="32"/>
        <v>0</v>
      </c>
      <c r="Q116" s="24">
        <f t="shared" si="31"/>
        <v>0</v>
      </c>
      <c r="R116" s="24">
        <f t="shared" si="33"/>
        <v>0</v>
      </c>
      <c r="S116" s="24">
        <f t="shared" si="34"/>
        <v>2</v>
      </c>
      <c r="T116" s="24">
        <f t="shared" si="35"/>
        <v>0</v>
      </c>
      <c r="U116" s="24"/>
      <c r="V116" s="24"/>
      <c r="W116" s="24">
        <v>0</v>
      </c>
      <c r="X116" s="24">
        <v>0</v>
      </c>
      <c r="Y116" s="24">
        <v>0</v>
      </c>
      <c r="Z116" s="24">
        <v>16</v>
      </c>
      <c r="AA116" s="25">
        <v>19</v>
      </c>
      <c r="AB116" s="24">
        <v>6</v>
      </c>
      <c r="AC116" s="24">
        <v>9</v>
      </c>
      <c r="AD116" s="24">
        <v>0</v>
      </c>
      <c r="AE116" s="24">
        <v>34</v>
      </c>
      <c r="AF116" s="24">
        <v>0</v>
      </c>
      <c r="AG116" s="24">
        <v>60</v>
      </c>
      <c r="AH116" s="24"/>
      <c r="AI116" s="24">
        <v>16</v>
      </c>
      <c r="AJ116" s="24"/>
      <c r="AK116" s="24"/>
      <c r="AL116" s="24" t="s">
        <v>48</v>
      </c>
      <c r="AM116" s="17" t="s">
        <v>119</v>
      </c>
    </row>
    <row r="117" spans="1:39" s="15" customFormat="1" ht="14.25" x14ac:dyDescent="0.2">
      <c r="A117" s="15">
        <v>11</v>
      </c>
      <c r="B117" s="15">
        <v>59</v>
      </c>
      <c r="C117" s="24" t="s">
        <v>100</v>
      </c>
      <c r="D117" s="17">
        <v>-2.25</v>
      </c>
      <c r="E117" s="17">
        <v>0.25</v>
      </c>
      <c r="F117" s="17">
        <v>107</v>
      </c>
      <c r="G117" s="24">
        <f t="shared" si="29"/>
        <v>-2.375</v>
      </c>
      <c r="H117" s="17">
        <v>-2</v>
      </c>
      <c r="I117" s="17">
        <v>0.25</v>
      </c>
      <c r="J117" s="17">
        <v>15</v>
      </c>
      <c r="K117" s="24">
        <f t="shared" si="30"/>
        <v>-2.125</v>
      </c>
      <c r="L117" s="24"/>
      <c r="M117" s="17">
        <v>0.5</v>
      </c>
      <c r="N117" s="17">
        <v>0</v>
      </c>
      <c r="O117" s="17">
        <v>0</v>
      </c>
      <c r="P117" s="24">
        <f t="shared" si="32"/>
        <v>0.5</v>
      </c>
      <c r="Q117" s="24">
        <f t="shared" si="31"/>
        <v>0</v>
      </c>
      <c r="R117" s="24">
        <f t="shared" si="33"/>
        <v>0</v>
      </c>
      <c r="S117" s="24">
        <f t="shared" si="34"/>
        <v>0.5</v>
      </c>
      <c r="T117" s="24">
        <f t="shared" si="35"/>
        <v>0</v>
      </c>
      <c r="U117" s="24"/>
      <c r="V117" s="24"/>
      <c r="W117" s="17">
        <v>3</v>
      </c>
      <c r="X117" s="17">
        <v>5</v>
      </c>
      <c r="Y117" s="17">
        <v>-1.5</v>
      </c>
      <c r="Z117" s="17">
        <v>0</v>
      </c>
      <c r="AA117" s="17">
        <v>4</v>
      </c>
      <c r="AB117" s="17">
        <v>4</v>
      </c>
      <c r="AC117" s="17">
        <v>0</v>
      </c>
      <c r="AD117" s="17">
        <v>0</v>
      </c>
      <c r="AE117" s="17">
        <v>8</v>
      </c>
      <c r="AF117" s="17">
        <v>7</v>
      </c>
      <c r="AG117" s="17">
        <v>59</v>
      </c>
      <c r="AH117" s="24"/>
      <c r="AI117" s="17">
        <v>5</v>
      </c>
      <c r="AJ117" s="24"/>
      <c r="AK117" s="24"/>
      <c r="AL117" s="17" t="s">
        <v>48</v>
      </c>
      <c r="AM117" s="17" t="s">
        <v>119</v>
      </c>
    </row>
    <row r="118" spans="1:39" s="15" customFormat="1" ht="14.25" x14ac:dyDescent="0.2">
      <c r="A118" s="15">
        <v>12</v>
      </c>
      <c r="B118" s="15">
        <v>59</v>
      </c>
      <c r="C118" s="24" t="s">
        <v>108</v>
      </c>
      <c r="D118" s="17">
        <v>-3</v>
      </c>
      <c r="E118" s="24">
        <v>1</v>
      </c>
      <c r="F118" s="17">
        <v>155</v>
      </c>
      <c r="G118" s="24">
        <f t="shared" si="29"/>
        <v>-3.5</v>
      </c>
      <c r="H118" s="17">
        <v>-2.25</v>
      </c>
      <c r="I118" s="17">
        <v>2.25</v>
      </c>
      <c r="J118" s="17">
        <v>65</v>
      </c>
      <c r="K118" s="24">
        <f t="shared" si="30"/>
        <v>-3.375</v>
      </c>
      <c r="L118" s="24"/>
      <c r="M118" s="17">
        <v>-2</v>
      </c>
      <c r="N118" s="17">
        <v>0</v>
      </c>
      <c r="O118" s="17">
        <v>0</v>
      </c>
      <c r="P118" s="24">
        <f t="shared" si="32"/>
        <v>-2</v>
      </c>
      <c r="Q118" s="24">
        <f t="shared" si="31"/>
        <v>0</v>
      </c>
      <c r="R118" s="24">
        <f t="shared" si="33"/>
        <v>0</v>
      </c>
      <c r="S118" s="24">
        <f t="shared" si="34"/>
        <v>-2</v>
      </c>
      <c r="T118" s="24">
        <f t="shared" si="35"/>
        <v>0</v>
      </c>
      <c r="U118" s="24"/>
      <c r="V118" s="24"/>
      <c r="W118" s="17">
        <v>0</v>
      </c>
      <c r="X118" s="17">
        <v>0</v>
      </c>
      <c r="Y118" s="17">
        <v>0</v>
      </c>
      <c r="Z118" s="17">
        <v>0</v>
      </c>
      <c r="AA118" s="17">
        <v>10</v>
      </c>
      <c r="AB118" s="17">
        <v>10</v>
      </c>
      <c r="AC118" s="17">
        <v>3</v>
      </c>
      <c r="AD118" s="17">
        <v>0</v>
      </c>
      <c r="AE118" s="17">
        <v>9</v>
      </c>
      <c r="AF118" s="17">
        <v>7</v>
      </c>
      <c r="AG118" s="17">
        <v>53.5</v>
      </c>
      <c r="AH118" s="24"/>
      <c r="AI118" s="17">
        <v>19</v>
      </c>
      <c r="AJ118" s="24" t="s">
        <v>137</v>
      </c>
      <c r="AK118" s="24"/>
      <c r="AL118" s="24" t="s">
        <v>33</v>
      </c>
      <c r="AM118" s="17" t="s">
        <v>119</v>
      </c>
    </row>
    <row r="119" spans="1:39" s="15" customFormat="1" ht="14.25" x14ac:dyDescent="0.2">
      <c r="A119" s="15">
        <v>13</v>
      </c>
      <c r="B119" s="16">
        <v>60</v>
      </c>
      <c r="C119" s="24" t="s">
        <v>67</v>
      </c>
      <c r="D119" s="24">
        <v>-2.5</v>
      </c>
      <c r="E119" s="24">
        <v>1</v>
      </c>
      <c r="F119" s="25">
        <v>85</v>
      </c>
      <c r="G119" s="24">
        <f t="shared" si="29"/>
        <v>-3</v>
      </c>
      <c r="H119" s="24">
        <v>-3.5</v>
      </c>
      <c r="I119" s="24">
        <v>1.75</v>
      </c>
      <c r="J119" s="24">
        <v>110</v>
      </c>
      <c r="K119" s="24">
        <f t="shared" si="30"/>
        <v>-4.375</v>
      </c>
      <c r="L119" s="24"/>
      <c r="M119" s="24">
        <v>8</v>
      </c>
      <c r="N119" s="24">
        <v>8</v>
      </c>
      <c r="O119" s="24">
        <v>6</v>
      </c>
      <c r="P119" s="24">
        <f t="shared" si="32"/>
        <v>2</v>
      </c>
      <c r="Q119" s="24">
        <f t="shared" si="31"/>
        <v>0</v>
      </c>
      <c r="R119" s="24">
        <f t="shared" si="33"/>
        <v>0</v>
      </c>
      <c r="S119" s="24">
        <f t="shared" si="34"/>
        <v>0</v>
      </c>
      <c r="T119" s="24">
        <f t="shared" si="35"/>
        <v>0</v>
      </c>
      <c r="U119" s="24"/>
      <c r="V119" s="24"/>
      <c r="W119" s="24">
        <v>0</v>
      </c>
      <c r="X119" s="24">
        <v>0</v>
      </c>
      <c r="Y119" s="24">
        <v>0</v>
      </c>
      <c r="Z119" s="24">
        <v>0</v>
      </c>
      <c r="AA119" s="25">
        <v>10</v>
      </c>
      <c r="AB119" s="24">
        <v>5</v>
      </c>
      <c r="AC119" s="24">
        <v>13.5</v>
      </c>
      <c r="AD119" s="24">
        <v>0</v>
      </c>
      <c r="AE119" s="24">
        <v>12</v>
      </c>
      <c r="AF119" s="24">
        <v>-4</v>
      </c>
      <c r="AG119" s="24">
        <v>60</v>
      </c>
      <c r="AH119" s="24"/>
      <c r="AI119" s="24">
        <v>18</v>
      </c>
      <c r="AJ119" s="24"/>
      <c r="AK119" s="24"/>
      <c r="AL119" s="24" t="s">
        <v>33</v>
      </c>
      <c r="AM119" s="17" t="s">
        <v>119</v>
      </c>
    </row>
    <row r="120" spans="1:39" s="15" customFormat="1" ht="14.25" x14ac:dyDescent="0.2">
      <c r="A120" s="15">
        <v>14</v>
      </c>
      <c r="B120" s="16">
        <v>61</v>
      </c>
      <c r="C120" s="24" t="s">
        <v>66</v>
      </c>
      <c r="D120" s="24">
        <v>-1.25</v>
      </c>
      <c r="E120" s="24">
        <v>0.75</v>
      </c>
      <c r="F120" s="25">
        <v>160</v>
      </c>
      <c r="G120" s="24">
        <f t="shared" si="29"/>
        <v>-1.625</v>
      </c>
      <c r="H120" s="24">
        <v>-3.5</v>
      </c>
      <c r="I120" s="24">
        <v>0.75</v>
      </c>
      <c r="J120" s="24">
        <v>120</v>
      </c>
      <c r="K120" s="24">
        <f t="shared" si="30"/>
        <v>-3.875</v>
      </c>
      <c r="L120" s="24"/>
      <c r="M120" s="24">
        <v>16</v>
      </c>
      <c r="N120" s="24">
        <v>11</v>
      </c>
      <c r="O120" s="24">
        <v>17</v>
      </c>
      <c r="P120" s="24">
        <f t="shared" si="32"/>
        <v>-1</v>
      </c>
      <c r="Q120" s="24">
        <f t="shared" si="31"/>
        <v>0</v>
      </c>
      <c r="R120" s="24">
        <f t="shared" si="33"/>
        <v>0</v>
      </c>
      <c r="S120" s="24">
        <f t="shared" si="34"/>
        <v>5</v>
      </c>
      <c r="T120" s="24">
        <f t="shared" si="35"/>
        <v>1</v>
      </c>
      <c r="U120" s="24"/>
      <c r="V120" s="24"/>
      <c r="W120" s="24">
        <v>0</v>
      </c>
      <c r="X120" s="24">
        <v>0</v>
      </c>
      <c r="Y120" s="24">
        <v>0.5</v>
      </c>
      <c r="Z120" s="24">
        <v>30</v>
      </c>
      <c r="AA120" s="25">
        <v>40</v>
      </c>
      <c r="AB120" s="24" t="s">
        <v>39</v>
      </c>
      <c r="AC120" s="24">
        <v>6.5</v>
      </c>
      <c r="AD120" s="24">
        <v>28</v>
      </c>
      <c r="AE120" s="24">
        <v>40</v>
      </c>
      <c r="AF120" s="24" t="s">
        <v>39</v>
      </c>
      <c r="AG120" s="24">
        <v>70</v>
      </c>
      <c r="AH120" s="24"/>
      <c r="AI120" s="24">
        <v>15</v>
      </c>
      <c r="AJ120" s="24"/>
      <c r="AK120" s="24"/>
      <c r="AL120" s="24" t="s">
        <v>33</v>
      </c>
      <c r="AM120" s="17" t="s">
        <v>120</v>
      </c>
    </row>
    <row r="121" spans="1:39" s="15" customFormat="1" ht="14.25" x14ac:dyDescent="0.2">
      <c r="A121" s="15">
        <v>15</v>
      </c>
      <c r="B121" s="16">
        <v>62</v>
      </c>
      <c r="C121" s="24" t="s">
        <v>76</v>
      </c>
      <c r="D121" s="24">
        <v>-2</v>
      </c>
      <c r="E121" s="24">
        <v>2</v>
      </c>
      <c r="F121" s="25">
        <v>95</v>
      </c>
      <c r="G121" s="24">
        <f t="shared" si="29"/>
        <v>-3</v>
      </c>
      <c r="H121" s="24">
        <v>-2</v>
      </c>
      <c r="I121" s="24">
        <v>1.25</v>
      </c>
      <c r="J121" s="24">
        <v>75</v>
      </c>
      <c r="K121" s="24">
        <f t="shared" si="30"/>
        <v>-2.625</v>
      </c>
      <c r="L121" s="24"/>
      <c r="M121" s="24">
        <v>13</v>
      </c>
      <c r="N121" s="24">
        <v>10</v>
      </c>
      <c r="O121" s="24">
        <v>12</v>
      </c>
      <c r="P121" s="24">
        <f t="shared" si="32"/>
        <v>1</v>
      </c>
      <c r="Q121" s="24">
        <f t="shared" si="31"/>
        <v>0</v>
      </c>
      <c r="R121" s="24">
        <f t="shared" si="33"/>
        <v>0</v>
      </c>
      <c r="S121" s="24">
        <f t="shared" si="34"/>
        <v>3</v>
      </c>
      <c r="T121" s="24">
        <f t="shared" si="35"/>
        <v>0</v>
      </c>
      <c r="U121" s="24"/>
      <c r="V121" s="24"/>
      <c r="W121" s="24">
        <v>0</v>
      </c>
      <c r="X121" s="24">
        <v>0</v>
      </c>
      <c r="Y121" s="24">
        <v>1</v>
      </c>
      <c r="Z121" s="24">
        <v>0</v>
      </c>
      <c r="AA121" s="25">
        <v>14</v>
      </c>
      <c r="AB121" s="24">
        <v>6</v>
      </c>
      <c r="AC121" s="24">
        <v>12</v>
      </c>
      <c r="AD121" s="24">
        <v>4</v>
      </c>
      <c r="AE121" s="24">
        <v>30</v>
      </c>
      <c r="AF121" s="24" t="s">
        <v>39</v>
      </c>
      <c r="AG121" s="24">
        <v>64</v>
      </c>
      <c r="AH121" s="24"/>
      <c r="AI121" s="24">
        <v>17</v>
      </c>
      <c r="AJ121" s="24" t="s">
        <v>77</v>
      </c>
      <c r="AK121" s="24"/>
      <c r="AL121" s="24" t="s">
        <v>33</v>
      </c>
      <c r="AM121" s="17" t="s">
        <v>120</v>
      </c>
    </row>
    <row r="122" spans="1:39" s="15" customFormat="1" ht="14.25" x14ac:dyDescent="0.2">
      <c r="A122" s="15">
        <v>16</v>
      </c>
      <c r="B122" s="15">
        <v>63</v>
      </c>
      <c r="C122" s="24" t="s">
        <v>158</v>
      </c>
      <c r="D122" s="24">
        <v>-2.25</v>
      </c>
      <c r="E122" s="24">
        <v>1.25</v>
      </c>
      <c r="F122" s="17">
        <v>100</v>
      </c>
      <c r="G122" s="24">
        <f t="shared" si="29"/>
        <v>-2.875</v>
      </c>
      <c r="H122" s="24">
        <v>-2</v>
      </c>
      <c r="I122" s="24">
        <v>1.75</v>
      </c>
      <c r="J122" s="24">
        <v>100</v>
      </c>
      <c r="K122" s="24">
        <f t="shared" si="30"/>
        <v>-2.875</v>
      </c>
      <c r="L122" s="24"/>
      <c r="M122" s="17">
        <v>4</v>
      </c>
      <c r="N122" s="17">
        <v>4</v>
      </c>
      <c r="O122" s="17">
        <v>0</v>
      </c>
      <c r="P122" s="24">
        <f t="shared" si="32"/>
        <v>4</v>
      </c>
      <c r="Q122" s="24">
        <f t="shared" si="31"/>
        <v>0</v>
      </c>
      <c r="R122" s="24">
        <f t="shared" si="33"/>
        <v>0</v>
      </c>
      <c r="S122" s="24">
        <f t="shared" si="34"/>
        <v>0</v>
      </c>
      <c r="T122" s="24">
        <f t="shared" si="35"/>
        <v>0</v>
      </c>
      <c r="U122" s="24"/>
      <c r="V122" s="24"/>
      <c r="W122" s="24">
        <v>0</v>
      </c>
      <c r="X122" s="24">
        <v>0</v>
      </c>
      <c r="Y122" s="17">
        <v>-0.5</v>
      </c>
      <c r="Z122" s="24">
        <v>0</v>
      </c>
      <c r="AA122" s="24">
        <v>27</v>
      </c>
      <c r="AB122" s="24">
        <v>10</v>
      </c>
      <c r="AC122" s="17">
        <v>2</v>
      </c>
      <c r="AD122" s="24">
        <v>0</v>
      </c>
      <c r="AE122" s="24">
        <v>27</v>
      </c>
      <c r="AF122" s="24">
        <v>25</v>
      </c>
      <c r="AG122" s="17">
        <v>58</v>
      </c>
      <c r="AH122" s="24"/>
      <c r="AI122" s="17">
        <v>7</v>
      </c>
      <c r="AJ122" s="24" t="s">
        <v>159</v>
      </c>
      <c r="AK122" s="24"/>
      <c r="AL122" s="24" t="s">
        <v>48</v>
      </c>
      <c r="AM122" s="17" t="s">
        <v>119</v>
      </c>
    </row>
    <row r="123" spans="1:39" s="15" customFormat="1" ht="14.25" x14ac:dyDescent="0.2">
      <c r="A123" s="15">
        <v>17</v>
      </c>
      <c r="B123" s="15">
        <v>65</v>
      </c>
      <c r="C123" s="24" t="s">
        <v>158</v>
      </c>
      <c r="D123" s="24">
        <v>-5.25</v>
      </c>
      <c r="E123" s="24">
        <v>0.75</v>
      </c>
      <c r="F123" s="17">
        <v>80</v>
      </c>
      <c r="G123" s="24">
        <f t="shared" si="29"/>
        <v>-5.625</v>
      </c>
      <c r="H123" s="24">
        <v>-4.75</v>
      </c>
      <c r="I123" s="24">
        <v>0.75</v>
      </c>
      <c r="J123" s="24">
        <v>90</v>
      </c>
      <c r="K123" s="24">
        <f t="shared" si="30"/>
        <v>-5.125</v>
      </c>
      <c r="L123" s="24"/>
      <c r="M123" s="17">
        <v>8</v>
      </c>
      <c r="N123" s="17">
        <v>8</v>
      </c>
      <c r="O123" s="17">
        <v>0</v>
      </c>
      <c r="P123" s="24">
        <f t="shared" si="32"/>
        <v>8</v>
      </c>
      <c r="Q123" s="24">
        <f t="shared" si="31"/>
        <v>0</v>
      </c>
      <c r="R123" s="24">
        <f t="shared" si="33"/>
        <v>0</v>
      </c>
      <c r="S123" s="24">
        <f t="shared" si="34"/>
        <v>0</v>
      </c>
      <c r="T123" s="24">
        <f t="shared" si="35"/>
        <v>0</v>
      </c>
      <c r="U123" s="24"/>
      <c r="V123" s="24"/>
      <c r="W123" s="24">
        <v>0</v>
      </c>
      <c r="X123" s="24">
        <v>0</v>
      </c>
      <c r="Y123" s="17">
        <v>0</v>
      </c>
      <c r="Z123" s="24">
        <v>0</v>
      </c>
      <c r="AA123" s="24">
        <v>34</v>
      </c>
      <c r="AB123" s="24">
        <v>18</v>
      </c>
      <c r="AC123" s="17">
        <v>2</v>
      </c>
      <c r="AD123" s="24">
        <v>0</v>
      </c>
      <c r="AE123" s="24">
        <v>37</v>
      </c>
      <c r="AF123" s="24">
        <v>8</v>
      </c>
      <c r="AG123" s="17">
        <v>65.5</v>
      </c>
      <c r="AH123" s="24"/>
      <c r="AI123" s="17">
        <v>6</v>
      </c>
      <c r="AJ123" s="24"/>
      <c r="AK123" s="24"/>
      <c r="AL123" s="24" t="s">
        <v>33</v>
      </c>
      <c r="AM123" s="17" t="s">
        <v>120</v>
      </c>
    </row>
    <row r="124" spans="1:39" s="15" customFormat="1" ht="14.25" x14ac:dyDescent="0.2">
      <c r="A124" s="15">
        <v>18</v>
      </c>
      <c r="B124" s="15">
        <v>66</v>
      </c>
      <c r="C124" s="24" t="s">
        <v>104</v>
      </c>
      <c r="D124" s="17">
        <v>-4</v>
      </c>
      <c r="E124" s="17">
        <v>1.25</v>
      </c>
      <c r="F124" s="17">
        <v>5</v>
      </c>
      <c r="G124" s="24">
        <f t="shared" si="29"/>
        <v>-4.625</v>
      </c>
      <c r="H124" s="17">
        <v>-4.25</v>
      </c>
      <c r="I124" s="17">
        <v>0.5</v>
      </c>
      <c r="J124" s="17">
        <v>170</v>
      </c>
      <c r="K124" s="24">
        <f t="shared" si="30"/>
        <v>-4.5</v>
      </c>
      <c r="L124" s="24"/>
      <c r="M124" s="17">
        <v>2</v>
      </c>
      <c r="N124" s="17">
        <v>5</v>
      </c>
      <c r="O124" s="17">
        <v>4</v>
      </c>
      <c r="P124" s="24">
        <f t="shared" si="32"/>
        <v>-2</v>
      </c>
      <c r="Q124" s="24">
        <f t="shared" si="31"/>
        <v>0</v>
      </c>
      <c r="R124" s="24">
        <f t="shared" si="33"/>
        <v>0</v>
      </c>
      <c r="S124" s="24">
        <f t="shared" si="34"/>
        <v>-3</v>
      </c>
      <c r="T124" s="24">
        <f t="shared" si="35"/>
        <v>0</v>
      </c>
      <c r="U124" s="24"/>
      <c r="V124" s="24"/>
      <c r="W124" s="17">
        <v>0</v>
      </c>
      <c r="X124" s="17">
        <v>0</v>
      </c>
      <c r="Y124" s="17">
        <v>-9</v>
      </c>
      <c r="Z124" s="17">
        <v>0</v>
      </c>
      <c r="AA124" s="17">
        <v>6</v>
      </c>
      <c r="AB124" s="17">
        <v>6</v>
      </c>
      <c r="AC124" s="17">
        <v>7.5</v>
      </c>
      <c r="AD124" s="17">
        <v>0</v>
      </c>
      <c r="AE124" s="17">
        <v>17</v>
      </c>
      <c r="AF124" s="17">
        <v>6</v>
      </c>
      <c r="AG124" s="17">
        <v>57</v>
      </c>
      <c r="AH124" s="24"/>
      <c r="AI124" s="17">
        <v>2</v>
      </c>
      <c r="AJ124" s="24" t="s">
        <v>133</v>
      </c>
      <c r="AK124" s="24"/>
      <c r="AL124" s="17" t="s">
        <v>48</v>
      </c>
      <c r="AM124" s="17" t="s">
        <v>119</v>
      </c>
    </row>
    <row r="125" spans="1:39" s="15" customFormat="1" ht="14.25" x14ac:dyDescent="0.2">
      <c r="A125" s="15">
        <v>19</v>
      </c>
      <c r="B125" s="15">
        <v>67</v>
      </c>
      <c r="C125" s="24" t="s">
        <v>109</v>
      </c>
      <c r="D125" s="17">
        <v>-1</v>
      </c>
      <c r="E125" s="24">
        <v>0.5</v>
      </c>
      <c r="F125" s="17">
        <v>60</v>
      </c>
      <c r="G125" s="24">
        <f t="shared" si="29"/>
        <v>-1.25</v>
      </c>
      <c r="H125" s="17">
        <v>-1.25</v>
      </c>
      <c r="I125" s="17">
        <v>0.25</v>
      </c>
      <c r="J125" s="17">
        <v>105</v>
      </c>
      <c r="K125" s="24">
        <f t="shared" si="30"/>
        <v>-1.375</v>
      </c>
      <c r="L125" s="24"/>
      <c r="M125" s="17">
        <v>4</v>
      </c>
      <c r="N125" s="17">
        <v>2</v>
      </c>
      <c r="O125" s="17">
        <v>0</v>
      </c>
      <c r="P125" s="24">
        <f t="shared" si="32"/>
        <v>4</v>
      </c>
      <c r="Q125" s="24">
        <f t="shared" si="31"/>
        <v>0</v>
      </c>
      <c r="R125" s="24">
        <f t="shared" si="33"/>
        <v>0</v>
      </c>
      <c r="S125" s="24">
        <f t="shared" si="34"/>
        <v>2</v>
      </c>
      <c r="T125" s="24">
        <f t="shared" si="35"/>
        <v>0</v>
      </c>
      <c r="U125" s="24"/>
      <c r="V125" s="24"/>
      <c r="W125" s="17">
        <v>0</v>
      </c>
      <c r="X125" s="17">
        <v>0</v>
      </c>
      <c r="Y125" s="17">
        <v>3</v>
      </c>
      <c r="Z125" s="17">
        <v>0</v>
      </c>
      <c r="AA125" s="17">
        <v>25</v>
      </c>
      <c r="AB125" s="17">
        <v>0</v>
      </c>
      <c r="AC125" s="17">
        <v>8.5</v>
      </c>
      <c r="AD125" s="17">
        <v>0</v>
      </c>
      <c r="AE125" s="17">
        <v>34</v>
      </c>
      <c r="AF125" s="17">
        <v>6</v>
      </c>
      <c r="AG125" s="17">
        <v>70</v>
      </c>
      <c r="AH125" s="24"/>
      <c r="AI125" s="17">
        <v>29</v>
      </c>
      <c r="AJ125" s="24"/>
      <c r="AK125" s="24"/>
      <c r="AL125" s="24" t="s">
        <v>48</v>
      </c>
      <c r="AM125" s="17" t="s">
        <v>120</v>
      </c>
    </row>
    <row r="126" spans="1:39" s="15" customFormat="1" ht="14.25" x14ac:dyDescent="0.2">
      <c r="A126" s="15">
        <v>20</v>
      </c>
      <c r="B126" s="15">
        <v>68</v>
      </c>
      <c r="C126" s="24" t="s">
        <v>157</v>
      </c>
      <c r="D126" s="24">
        <v>-9.75</v>
      </c>
      <c r="E126" s="24">
        <v>1</v>
      </c>
      <c r="F126" s="17">
        <v>30</v>
      </c>
      <c r="G126" s="24">
        <f t="shared" si="29"/>
        <v>-10.25</v>
      </c>
      <c r="H126" s="24">
        <v>-11</v>
      </c>
      <c r="I126" s="24">
        <v>0.5</v>
      </c>
      <c r="J126" s="24">
        <v>155</v>
      </c>
      <c r="K126" s="24">
        <f t="shared" si="30"/>
        <v>-11.25</v>
      </c>
      <c r="L126" s="24"/>
      <c r="M126" s="17">
        <v>6</v>
      </c>
      <c r="N126" s="17">
        <v>10</v>
      </c>
      <c r="O126" s="17">
        <v>0</v>
      </c>
      <c r="P126" s="24">
        <f t="shared" si="32"/>
        <v>6</v>
      </c>
      <c r="Q126" s="24">
        <f t="shared" si="31"/>
        <v>0</v>
      </c>
      <c r="R126" s="24">
        <f t="shared" si="33"/>
        <v>0</v>
      </c>
      <c r="S126" s="24">
        <f t="shared" si="34"/>
        <v>-4</v>
      </c>
      <c r="T126" s="24">
        <f t="shared" si="35"/>
        <v>0</v>
      </c>
      <c r="U126" s="24"/>
      <c r="V126" s="24"/>
      <c r="W126" s="24">
        <v>0</v>
      </c>
      <c r="X126" s="24">
        <v>0</v>
      </c>
      <c r="Y126" s="17">
        <v>3</v>
      </c>
      <c r="Z126" s="24">
        <v>16</v>
      </c>
      <c r="AA126" s="24" t="s">
        <v>116</v>
      </c>
      <c r="AB126" s="24" t="s">
        <v>39</v>
      </c>
      <c r="AC126" s="17">
        <v>-0.5</v>
      </c>
      <c r="AD126" s="24">
        <v>36</v>
      </c>
      <c r="AE126" s="24" t="s">
        <v>117</v>
      </c>
      <c r="AF126" s="24" t="s">
        <v>39</v>
      </c>
      <c r="AG126" s="17">
        <v>68</v>
      </c>
      <c r="AH126" s="24"/>
      <c r="AI126" s="17">
        <v>2</v>
      </c>
      <c r="AJ126" s="24"/>
      <c r="AK126" s="24"/>
      <c r="AL126" s="24" t="s">
        <v>33</v>
      </c>
      <c r="AM126" s="17" t="s">
        <v>120</v>
      </c>
    </row>
    <row r="127" spans="1:39" s="15" customFormat="1" ht="14.25" x14ac:dyDescent="0.2">
      <c r="A127" s="15">
        <v>21</v>
      </c>
      <c r="B127" s="15">
        <v>72</v>
      </c>
      <c r="C127" s="24" t="s">
        <v>100</v>
      </c>
      <c r="D127" s="17">
        <v>2.25</v>
      </c>
      <c r="E127" s="17">
        <v>0.75</v>
      </c>
      <c r="F127" s="17">
        <v>50</v>
      </c>
      <c r="G127" s="24">
        <f t="shared" si="29"/>
        <v>1.875</v>
      </c>
      <c r="H127" s="17">
        <v>2.25</v>
      </c>
      <c r="I127" s="17">
        <v>0.5</v>
      </c>
      <c r="J127" s="17">
        <v>120</v>
      </c>
      <c r="K127" s="24">
        <f t="shared" si="30"/>
        <v>2</v>
      </c>
      <c r="L127" s="24"/>
      <c r="M127" s="17">
        <v>1</v>
      </c>
      <c r="N127" s="17">
        <v>-4</v>
      </c>
      <c r="O127" s="17">
        <v>2</v>
      </c>
      <c r="P127" s="24">
        <f t="shared" si="32"/>
        <v>-1</v>
      </c>
      <c r="Q127" s="24">
        <f t="shared" si="31"/>
        <v>0</v>
      </c>
      <c r="R127" s="24">
        <f t="shared" si="33"/>
        <v>0</v>
      </c>
      <c r="S127" s="24">
        <f t="shared" si="34"/>
        <v>5</v>
      </c>
      <c r="T127" s="24">
        <f t="shared" si="35"/>
        <v>1</v>
      </c>
      <c r="U127" s="24"/>
      <c r="V127" s="24"/>
      <c r="W127" s="17">
        <v>0</v>
      </c>
      <c r="X127" s="17">
        <v>0</v>
      </c>
      <c r="Y127" s="17">
        <v>0</v>
      </c>
      <c r="Z127" s="17">
        <v>0</v>
      </c>
      <c r="AA127" s="17">
        <v>12</v>
      </c>
      <c r="AB127" s="17">
        <v>6</v>
      </c>
      <c r="AC127" s="17">
        <v>8</v>
      </c>
      <c r="AD127" s="17">
        <v>14</v>
      </c>
      <c r="AE127" s="17">
        <v>18</v>
      </c>
      <c r="AF127" s="17">
        <v>4</v>
      </c>
      <c r="AG127" s="17">
        <v>63</v>
      </c>
      <c r="AH127" s="24"/>
      <c r="AI127" s="17">
        <v>6</v>
      </c>
      <c r="AJ127" s="24"/>
      <c r="AK127" s="24"/>
      <c r="AL127" s="17" t="s">
        <v>48</v>
      </c>
      <c r="AM127" s="17" t="s">
        <v>119</v>
      </c>
    </row>
    <row r="128" spans="1:39" s="15" customFormat="1" ht="14.25" x14ac:dyDescent="0.2">
      <c r="A128" s="15">
        <v>22</v>
      </c>
      <c r="B128" s="15">
        <v>73</v>
      </c>
      <c r="C128" s="24" t="s">
        <v>97</v>
      </c>
      <c r="D128" s="17">
        <v>1.25</v>
      </c>
      <c r="E128" s="17">
        <v>0.5</v>
      </c>
      <c r="F128" s="17">
        <v>107</v>
      </c>
      <c r="G128" s="24">
        <f t="shared" si="29"/>
        <v>1</v>
      </c>
      <c r="H128" s="17">
        <v>2</v>
      </c>
      <c r="I128" s="17">
        <v>1.25</v>
      </c>
      <c r="J128" s="17">
        <v>82</v>
      </c>
      <c r="K128" s="24">
        <f t="shared" si="30"/>
        <v>1.375</v>
      </c>
      <c r="L128" s="24"/>
      <c r="M128" s="17">
        <v>10</v>
      </c>
      <c r="N128" s="17">
        <v>8</v>
      </c>
      <c r="O128" s="17">
        <v>7</v>
      </c>
      <c r="P128" s="24">
        <f t="shared" si="32"/>
        <v>3</v>
      </c>
      <c r="Q128" s="24">
        <f t="shared" si="31"/>
        <v>0</v>
      </c>
      <c r="R128" s="24">
        <f t="shared" si="33"/>
        <v>0</v>
      </c>
      <c r="S128" s="24">
        <f t="shared" si="34"/>
        <v>2</v>
      </c>
      <c r="T128" s="24">
        <f t="shared" si="35"/>
        <v>0</v>
      </c>
      <c r="U128" s="24"/>
      <c r="V128" s="24"/>
      <c r="W128" s="17">
        <v>10</v>
      </c>
      <c r="X128" s="17">
        <v>20</v>
      </c>
      <c r="Y128" s="17">
        <v>1</v>
      </c>
      <c r="Z128" s="17">
        <v>0</v>
      </c>
      <c r="AA128" s="17">
        <v>12</v>
      </c>
      <c r="AB128" s="17">
        <v>6</v>
      </c>
      <c r="AC128" s="17">
        <v>15</v>
      </c>
      <c r="AD128" s="17">
        <v>0</v>
      </c>
      <c r="AE128" s="17">
        <v>12</v>
      </c>
      <c r="AF128" s="17">
        <v>6</v>
      </c>
      <c r="AG128" s="17">
        <v>69</v>
      </c>
      <c r="AH128" s="24"/>
      <c r="AI128" s="17">
        <v>13</v>
      </c>
      <c r="AJ128" s="24"/>
      <c r="AK128" s="24"/>
      <c r="AL128" s="17" t="s">
        <v>48</v>
      </c>
      <c r="AM128" s="17" t="s">
        <v>120</v>
      </c>
    </row>
    <row r="129" spans="1:39" s="15" customFormat="1" ht="14.25" x14ac:dyDescent="0.2">
      <c r="A129" s="15">
        <v>23</v>
      </c>
      <c r="B129" s="15">
        <v>75</v>
      </c>
      <c r="C129" s="24" t="s">
        <v>113</v>
      </c>
      <c r="D129" s="17">
        <v>1.25</v>
      </c>
      <c r="E129" s="24">
        <v>2</v>
      </c>
      <c r="F129" s="17">
        <v>85</v>
      </c>
      <c r="G129" s="24">
        <f t="shared" si="29"/>
        <v>0.25</v>
      </c>
      <c r="H129" s="17">
        <v>-0.5</v>
      </c>
      <c r="I129" s="17">
        <v>1.25</v>
      </c>
      <c r="J129" s="17">
        <v>95</v>
      </c>
      <c r="K129" s="24">
        <f t="shared" si="30"/>
        <v>-1.125</v>
      </c>
      <c r="L129" s="24"/>
      <c r="M129" s="17">
        <v>8</v>
      </c>
      <c r="N129" s="17">
        <v>0</v>
      </c>
      <c r="O129" s="17">
        <v>0</v>
      </c>
      <c r="P129" s="24">
        <f t="shared" si="32"/>
        <v>8</v>
      </c>
      <c r="Q129" s="24">
        <f t="shared" si="31"/>
        <v>0</v>
      </c>
      <c r="R129" s="24">
        <f t="shared" si="33"/>
        <v>0</v>
      </c>
      <c r="S129" s="24">
        <f t="shared" si="34"/>
        <v>8</v>
      </c>
      <c r="T129" s="24">
        <f t="shared" si="35"/>
        <v>1</v>
      </c>
      <c r="U129" s="24"/>
      <c r="V129" s="24"/>
      <c r="W129" s="17">
        <v>0</v>
      </c>
      <c r="X129" s="17">
        <v>0</v>
      </c>
      <c r="Y129" s="17">
        <v>3</v>
      </c>
      <c r="Z129" s="17">
        <v>0</v>
      </c>
      <c r="AA129" s="17">
        <v>20</v>
      </c>
      <c r="AB129" s="17">
        <v>20</v>
      </c>
      <c r="AC129" s="17">
        <v>4</v>
      </c>
      <c r="AD129" s="17">
        <v>0</v>
      </c>
      <c r="AE129" s="17">
        <v>14</v>
      </c>
      <c r="AF129" s="17">
        <v>7</v>
      </c>
      <c r="AG129" s="17">
        <v>67.5</v>
      </c>
      <c r="AH129" s="17"/>
      <c r="AI129" s="17">
        <v>1</v>
      </c>
      <c r="AJ129" s="24"/>
      <c r="AK129" s="24"/>
      <c r="AL129" s="24" t="s">
        <v>48</v>
      </c>
      <c r="AM129" s="17" t="s">
        <v>119</v>
      </c>
    </row>
    <row r="130" spans="1:39" s="15" customFormat="1" ht="14.25" x14ac:dyDescent="0.2">
      <c r="B130" s="15">
        <f>AVERAGE(B107:B129)</f>
        <v>61.5</v>
      </c>
      <c r="C130" s="24"/>
      <c r="D130" s="17"/>
      <c r="E130" s="24"/>
      <c r="F130" s="17"/>
      <c r="G130" s="17">
        <f>AVERAGE(G107:G129)</f>
        <v>-2.8913043478260869</v>
      </c>
      <c r="H130" s="17"/>
      <c r="I130" s="17"/>
      <c r="J130" s="17"/>
      <c r="K130" s="17">
        <f>AVERAGE(K107:K129)</f>
        <v>-2.9184782608695654</v>
      </c>
      <c r="L130" s="24"/>
      <c r="M130" s="17">
        <f>AVERAGE(M107:M129)</f>
        <v>6.5</v>
      </c>
      <c r="N130" s="17">
        <f>AVERAGE(N107:N129)</f>
        <v>4.7391304347826084</v>
      </c>
      <c r="O130" s="17">
        <f>AVERAGE(O107:O129)</f>
        <v>3.1304347826086958</v>
      </c>
      <c r="P130" s="17"/>
      <c r="Q130" s="17">
        <f>COUNTIF(Q107:Q129,"1")</f>
        <v>0</v>
      </c>
      <c r="R130" s="17">
        <f>COUNTIF(R107:R129,"1")</f>
        <v>0</v>
      </c>
      <c r="S130" s="17"/>
      <c r="T130" s="17">
        <f>COUNTIF(T107:T129,"1")</f>
        <v>6</v>
      </c>
      <c r="U130" s="17"/>
      <c r="V130" s="17"/>
      <c r="W130" s="17"/>
      <c r="X130" s="17"/>
      <c r="Y130" s="17">
        <f>AVERAGE(Y107:Y129)</f>
        <v>8.6956521739130432E-2</v>
      </c>
      <c r="Z130" s="17"/>
      <c r="AA130" s="17"/>
      <c r="AB130" s="17"/>
      <c r="AC130" s="17">
        <f>AVERAGE(AC107:AC129)</f>
        <v>6.3913043478260869</v>
      </c>
      <c r="AD130" s="17"/>
      <c r="AE130" s="17"/>
      <c r="AF130" s="17"/>
      <c r="AG130" s="17">
        <f>AVERAGE(AG107:AG129)</f>
        <v>63.108695652173914</v>
      </c>
      <c r="AH130" s="17"/>
      <c r="AI130" s="17">
        <f>AVERAGE(AI107:AI129)</f>
        <v>12.260869565217391</v>
      </c>
      <c r="AJ130" s="24"/>
      <c r="AK130" s="24" t="s">
        <v>33</v>
      </c>
      <c r="AL130" s="24">
        <f>COUNTIF(AL107:AL129,"=R")</f>
        <v>10</v>
      </c>
      <c r="AM130" s="17">
        <f>COUNTIF(AM107:AM129,"=M")</f>
        <v>10</v>
      </c>
    </row>
    <row r="131" spans="1:39" s="15" customFormat="1" ht="14.25" x14ac:dyDescent="0.2">
      <c r="B131" s="15">
        <f>STDEV(B107:B130)</f>
        <v>5.9691234517815674</v>
      </c>
      <c r="C131" s="24"/>
      <c r="D131" s="17"/>
      <c r="E131" s="24"/>
      <c r="F131" s="17"/>
      <c r="G131" s="17">
        <f>STDEV(G107:G130)</f>
        <v>3.8577463621042951</v>
      </c>
      <c r="H131" s="17"/>
      <c r="I131" s="17"/>
      <c r="J131" s="17"/>
      <c r="K131" s="17">
        <f>STDEV(K107:K130)</f>
        <v>3.7963814105994143</v>
      </c>
      <c r="L131" s="24"/>
      <c r="M131" s="17">
        <f>STDEV(M107:M130)</f>
        <v>5.181488790584857</v>
      </c>
      <c r="N131" s="17">
        <f>STDEV(N107:N130)</f>
        <v>4.5893770658502211</v>
      </c>
      <c r="O131" s="17">
        <f>STDEV(O107:O130)</f>
        <v>5.2444948181803559</v>
      </c>
      <c r="P131" s="17"/>
      <c r="Q131" s="17"/>
      <c r="R131" s="17"/>
      <c r="S131" s="17"/>
      <c r="T131" s="17"/>
      <c r="U131" s="17"/>
      <c r="V131" s="17"/>
      <c r="W131" s="17"/>
      <c r="X131" s="17"/>
      <c r="Y131" s="17">
        <f>STDEV(Y107:Y130)</f>
        <v>2.7213015344845384</v>
      </c>
      <c r="Z131" s="17"/>
      <c r="AA131" s="17"/>
      <c r="AB131" s="17"/>
      <c r="AC131" s="17">
        <f>STDEV(AC107:AC130)</f>
        <v>4.0296631689507851</v>
      </c>
      <c r="AD131" s="17"/>
      <c r="AE131" s="17"/>
      <c r="AF131" s="17"/>
      <c r="AG131" s="17">
        <f>STDEV(AG107:AG130)</f>
        <v>4.4962702459665058</v>
      </c>
      <c r="AH131" s="17"/>
      <c r="AI131" s="17">
        <f>STDEV(AI107:AI130)</f>
        <v>8.331278889792884</v>
      </c>
      <c r="AJ131" s="24"/>
      <c r="AK131" s="24" t="s">
        <v>48</v>
      </c>
      <c r="AL131" s="24">
        <f>COUNTIF(AL107:AL129,"=H")</f>
        <v>13</v>
      </c>
      <c r="AM131" s="17">
        <f>COUNTIF(AM107:AM129,"=F")</f>
        <v>13</v>
      </c>
    </row>
    <row r="132" spans="1:39" s="15" customFormat="1" ht="14.25" x14ac:dyDescent="0.2">
      <c r="C132" s="24"/>
      <c r="D132" s="17"/>
      <c r="E132" s="24"/>
      <c r="F132" s="17"/>
      <c r="G132" s="24"/>
      <c r="H132" s="17"/>
      <c r="I132" s="17"/>
      <c r="J132" s="17"/>
      <c r="K132" s="24"/>
      <c r="L132" s="24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24"/>
      <c r="AK132" s="24"/>
      <c r="AL132" s="24"/>
      <c r="AM132" s="17"/>
    </row>
    <row r="133" spans="1:39" s="5" customFormat="1" ht="14.25" x14ac:dyDescent="0.2">
      <c r="C133" s="3"/>
      <c r="D133" s="26"/>
      <c r="E133" s="3"/>
      <c r="F133" s="26"/>
      <c r="G133" s="3"/>
      <c r="H133" s="26"/>
      <c r="I133" s="26"/>
      <c r="J133" s="26"/>
      <c r="K133" s="3"/>
      <c r="L133" s="3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3"/>
      <c r="AK133" s="3"/>
      <c r="AL133" s="3"/>
      <c r="AM133" s="26"/>
    </row>
    <row r="134" spans="1:39" ht="14.25" x14ac:dyDescent="0.2"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1:39" ht="14.25" x14ac:dyDescent="0.2"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ht="14.25" x14ac:dyDescent="0.2"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1:39" ht="14.25" x14ac:dyDescent="0.2">
      <c r="B137" s="4">
        <f>STDEV(B2:B129)</f>
        <v>16.563656732124873</v>
      </c>
      <c r="C137" s="3" t="e">
        <f t="shared" ref="C137:AM137" si="36">STDEV(C2:C129)</f>
        <v>#DIV/0!</v>
      </c>
      <c r="D137" s="3">
        <f t="shared" si="36"/>
        <v>3.2582377387436212</v>
      </c>
      <c r="E137" s="3">
        <f t="shared" si="36"/>
        <v>0.74921491673922991</v>
      </c>
      <c r="F137" s="3">
        <f t="shared" si="36"/>
        <v>52.992894335187273</v>
      </c>
      <c r="G137" s="3">
        <f t="shared" si="36"/>
        <v>3.3526114990355982</v>
      </c>
      <c r="H137" s="3">
        <f t="shared" si="36"/>
        <v>3.2162609145441019</v>
      </c>
      <c r="I137" s="3">
        <f t="shared" si="36"/>
        <v>0.88481225767798743</v>
      </c>
      <c r="J137" s="3">
        <f t="shared" si="36"/>
        <v>56.710007327891226</v>
      </c>
      <c r="K137" s="3">
        <f t="shared" si="36"/>
        <v>3.273200174493399</v>
      </c>
      <c r="L137" s="3" t="e">
        <f t="shared" si="36"/>
        <v>#DIV/0!</v>
      </c>
      <c r="M137" s="3">
        <f t="shared" si="36"/>
        <v>5.3214208847774369</v>
      </c>
      <c r="N137" s="3">
        <f t="shared" si="36"/>
        <v>4.9306318247573895</v>
      </c>
      <c r="O137" s="3">
        <f t="shared" si="36"/>
        <v>4.0912228828913024</v>
      </c>
      <c r="P137" s="3"/>
      <c r="Q137" s="3"/>
      <c r="R137" s="3"/>
      <c r="S137" s="3"/>
      <c r="T137" s="3"/>
      <c r="U137" s="3"/>
      <c r="V137" s="3"/>
      <c r="W137" s="3">
        <f t="shared" si="36"/>
        <v>5.17751540446252</v>
      </c>
      <c r="X137" s="3">
        <f t="shared" si="36"/>
        <v>5.9911927864098145</v>
      </c>
      <c r="Y137" s="3">
        <f t="shared" si="36"/>
        <v>3.3217444919141967</v>
      </c>
      <c r="Z137" s="3">
        <f t="shared" si="36"/>
        <v>8.6144321107491386</v>
      </c>
      <c r="AA137" s="3">
        <f t="shared" si="36"/>
        <v>8.6417363347655378</v>
      </c>
      <c r="AB137" s="3">
        <f t="shared" si="36"/>
        <v>6.4354941787612008</v>
      </c>
      <c r="AC137" s="3">
        <f t="shared" si="36"/>
        <v>5.8745568357849542</v>
      </c>
      <c r="AD137" s="3">
        <f t="shared" si="36"/>
        <v>11.201986615428149</v>
      </c>
      <c r="AE137" s="3">
        <f t="shared" si="36"/>
        <v>9.4102663194572891</v>
      </c>
      <c r="AF137" s="3">
        <f t="shared" si="36"/>
        <v>8.0331802932859944</v>
      </c>
      <c r="AG137" s="3">
        <f t="shared" si="36"/>
        <v>8.1540745362128799</v>
      </c>
      <c r="AH137" s="3">
        <f t="shared" si="36"/>
        <v>1.7320508075688772</v>
      </c>
      <c r="AI137" s="3">
        <f t="shared" si="36"/>
        <v>8.6514098306480527</v>
      </c>
      <c r="AJ137" s="3" t="e">
        <f t="shared" si="36"/>
        <v>#DIV/0!</v>
      </c>
      <c r="AK137" s="3" t="e">
        <f t="shared" si="36"/>
        <v>#DIV/0!</v>
      </c>
      <c r="AL137" s="3">
        <f t="shared" si="36"/>
        <v>15.01943185787443</v>
      </c>
      <c r="AM137" s="3">
        <f t="shared" si="36"/>
        <v>15.649813630413195</v>
      </c>
    </row>
    <row r="138" spans="1:39" ht="14.25" x14ac:dyDescent="0.2"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1:39" ht="14.25" x14ac:dyDescent="0.2">
      <c r="B139" s="4">
        <f>MEDIAN(B2:B129)</f>
        <v>30.5</v>
      </c>
      <c r="C139" s="3" t="e">
        <f t="shared" ref="C139:AM139" si="37">MEDIAN(C2:C129)</f>
        <v>#NUM!</v>
      </c>
      <c r="D139" s="3">
        <f t="shared" si="37"/>
        <v>-2.5</v>
      </c>
      <c r="E139" s="3">
        <f t="shared" si="37"/>
        <v>0.75</v>
      </c>
      <c r="F139" s="3">
        <f t="shared" si="37"/>
        <v>98</v>
      </c>
      <c r="G139" s="3">
        <f t="shared" si="37"/>
        <v>-2.9375</v>
      </c>
      <c r="H139" s="3">
        <f t="shared" si="37"/>
        <v>-2.375</v>
      </c>
      <c r="I139" s="3">
        <f t="shared" si="37"/>
        <v>0.75</v>
      </c>
      <c r="J139" s="3">
        <f t="shared" si="37"/>
        <v>85</v>
      </c>
      <c r="K139" s="3">
        <f t="shared" si="37"/>
        <v>-2.875</v>
      </c>
      <c r="L139" s="3" t="e">
        <f t="shared" si="37"/>
        <v>#NUM!</v>
      </c>
      <c r="M139" s="3">
        <f t="shared" si="37"/>
        <v>6</v>
      </c>
      <c r="N139" s="3">
        <f t="shared" si="37"/>
        <v>5.9766666666666666</v>
      </c>
      <c r="O139" s="3">
        <f t="shared" si="37"/>
        <v>2</v>
      </c>
      <c r="P139" s="3"/>
      <c r="Q139" s="3"/>
      <c r="R139" s="3"/>
      <c r="S139" s="3"/>
      <c r="T139" s="3"/>
      <c r="U139" s="3"/>
      <c r="V139" s="3"/>
      <c r="W139" s="3">
        <f t="shared" si="37"/>
        <v>0</v>
      </c>
      <c r="X139" s="3">
        <f t="shared" si="37"/>
        <v>0</v>
      </c>
      <c r="Y139" s="3">
        <f t="shared" si="37"/>
        <v>0.52604166666666674</v>
      </c>
      <c r="Z139" s="3">
        <f t="shared" si="37"/>
        <v>5</v>
      </c>
      <c r="AA139" s="3">
        <f t="shared" si="37"/>
        <v>19</v>
      </c>
      <c r="AB139" s="3">
        <f t="shared" si="37"/>
        <v>8</v>
      </c>
      <c r="AC139" s="3">
        <f t="shared" si="37"/>
        <v>4.5</v>
      </c>
      <c r="AD139" s="3">
        <f t="shared" si="37"/>
        <v>0</v>
      </c>
      <c r="AE139" s="3">
        <f t="shared" si="37"/>
        <v>23</v>
      </c>
      <c r="AF139" s="3">
        <f t="shared" si="37"/>
        <v>10</v>
      </c>
      <c r="AG139" s="3">
        <f t="shared" si="37"/>
        <v>61.25333333333333</v>
      </c>
      <c r="AH139" s="3">
        <f t="shared" si="37"/>
        <v>3</v>
      </c>
      <c r="AI139" s="3">
        <f t="shared" si="37"/>
        <v>14</v>
      </c>
      <c r="AJ139" s="3" t="e">
        <f t="shared" si="37"/>
        <v>#NUM!</v>
      </c>
      <c r="AK139" s="3" t="e">
        <f t="shared" si="37"/>
        <v>#NUM!</v>
      </c>
      <c r="AL139" s="3">
        <f t="shared" si="37"/>
        <v>23.5</v>
      </c>
      <c r="AM139" s="3">
        <f t="shared" si="37"/>
        <v>21.5</v>
      </c>
    </row>
    <row r="140" spans="1:39" ht="14.25" x14ac:dyDescent="0.2"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1:39" ht="14.25" x14ac:dyDescent="0.2"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1:39" ht="14.25" x14ac:dyDescent="0.2"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1:39" ht="14.25" x14ac:dyDescent="0.2"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1:39" ht="14.25" x14ac:dyDescent="0.2"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2:38" ht="14.25" x14ac:dyDescent="0.2"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2:38" ht="14.25" x14ac:dyDescent="0.2"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2:38" ht="14.25" x14ac:dyDescent="0.2"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2:38" ht="14.25" x14ac:dyDescent="0.2"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2:38" ht="14.25" x14ac:dyDescent="0.2"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2:38" ht="14.25" x14ac:dyDescent="0.2"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2:38" ht="14.25" x14ac:dyDescent="0.2"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2:38" ht="14.25" x14ac:dyDescent="0.2"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2:38" ht="14.25" x14ac:dyDescent="0.2"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2:38" ht="14.25" x14ac:dyDescent="0.2">
      <c r="B154" s="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2:38" ht="14.25" x14ac:dyDescent="0.2"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2:38" ht="14.25" x14ac:dyDescent="0.2"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2:38" ht="14.25" x14ac:dyDescent="0.2"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2:38" ht="14.25" x14ac:dyDescent="0.2"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2:38" ht="14.25" x14ac:dyDescent="0.2">
      <c r="B159" s="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2:38" ht="14.25" x14ac:dyDescent="0.2"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2:38" ht="14.25" x14ac:dyDescent="0.2">
      <c r="B161" s="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2:38" ht="14.25" x14ac:dyDescent="0.2"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2:38" ht="14.25" x14ac:dyDescent="0.2"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2:38" ht="14.25" x14ac:dyDescent="0.2">
      <c r="B164" s="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2:38" ht="14.25" x14ac:dyDescent="0.2"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2:38" ht="14.25" x14ac:dyDescent="0.2">
      <c r="B166" s="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2:38" ht="14.25" x14ac:dyDescent="0.2">
      <c r="B167" s="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2:38" ht="14.25" x14ac:dyDescent="0.2"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2:38" ht="14.25" x14ac:dyDescent="0.2">
      <c r="B169" s="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2:38" ht="14.25" x14ac:dyDescent="0.2">
      <c r="B170" s="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2:38" ht="14.25" x14ac:dyDescent="0.2">
      <c r="B171" s="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2:38" ht="14.25" x14ac:dyDescent="0.2">
      <c r="B172" s="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2:38" ht="14.25" x14ac:dyDescent="0.2">
      <c r="B173" s="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2:38" ht="14.25" x14ac:dyDescent="0.2">
      <c r="B174" s="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2:38" ht="14.25" x14ac:dyDescent="0.2">
      <c r="B175" s="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2:38" ht="14.25" x14ac:dyDescent="0.2">
      <c r="B176" s="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2:38" ht="14.25" x14ac:dyDescent="0.2">
      <c r="B177" s="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2:38" ht="14.25" x14ac:dyDescent="0.2">
      <c r="B178" s="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spans="2:38" ht="14.25" x14ac:dyDescent="0.2">
      <c r="B179" s="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2:38" ht="14.25" x14ac:dyDescent="0.2">
      <c r="B180" s="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2:38" ht="14.25" x14ac:dyDescent="0.2">
      <c r="B181" s="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spans="2:38" ht="14.25" x14ac:dyDescent="0.2">
      <c r="B182" s="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2:38" ht="14.25" x14ac:dyDescent="0.2"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2:38" ht="14.25" x14ac:dyDescent="0.2">
      <c r="B184" s="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2:38" ht="14.25" x14ac:dyDescent="0.2">
      <c r="B185" s="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spans="2:38" ht="14.25" x14ac:dyDescent="0.2">
      <c r="B186" s="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 spans="2:38" ht="14.25" x14ac:dyDescent="0.2">
      <c r="B187" s="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</row>
    <row r="188" spans="2:38" ht="14.25" x14ac:dyDescent="0.2">
      <c r="B188" s="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spans="2:38" ht="14.25" x14ac:dyDescent="0.2">
      <c r="B189" s="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 spans="2:38" ht="14.25" x14ac:dyDescent="0.2">
      <c r="B190" s="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 spans="2:38" ht="14.25" x14ac:dyDescent="0.2">
      <c r="B191" s="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 spans="2:38" ht="14.25" x14ac:dyDescent="0.2">
      <c r="B192" s="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 spans="2:38" ht="14.25" x14ac:dyDescent="0.2">
      <c r="B193" s="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</row>
    <row r="194" spans="2:38" ht="14.25" x14ac:dyDescent="0.2">
      <c r="B194" s="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 spans="2:38" ht="14.25" x14ac:dyDescent="0.2">
      <c r="B195" s="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 spans="2:38" ht="14.25" x14ac:dyDescent="0.2">
      <c r="B196" s="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spans="2:38" ht="14.25" x14ac:dyDescent="0.2">
      <c r="B197" s="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 spans="2:38" ht="14.25" x14ac:dyDescent="0.2">
      <c r="B198" s="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 spans="2:38" ht="14.25" x14ac:dyDescent="0.2">
      <c r="B199" s="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</row>
    <row r="200" spans="2:38" ht="14.25" x14ac:dyDescent="0.2">
      <c r="B200" s="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 spans="2:38" ht="14.25" x14ac:dyDescent="0.2">
      <c r="B201" s="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 spans="2:38" ht="14.25" x14ac:dyDescent="0.2">
      <c r="B202" s="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spans="2:38" ht="14.25" x14ac:dyDescent="0.2">
      <c r="B203" s="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spans="2:38" ht="14.25" x14ac:dyDescent="0.2">
      <c r="B204" s="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spans="2:38" ht="14.25" x14ac:dyDescent="0.2">
      <c r="B205" s="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 spans="2:38" ht="14.25" x14ac:dyDescent="0.2">
      <c r="B206" s="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spans="2:38" ht="14.25" x14ac:dyDescent="0.2">
      <c r="B207" s="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spans="2:38" ht="14.25" x14ac:dyDescent="0.2">
      <c r="B208" s="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2:38" ht="14.25" x14ac:dyDescent="0.2">
      <c r="B209" s="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2:38" ht="14.25" x14ac:dyDescent="0.2">
      <c r="B210" s="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2:38" ht="14.25" x14ac:dyDescent="0.2">
      <c r="B211" s="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2:38" ht="14.25" x14ac:dyDescent="0.2">
      <c r="B212" s="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2:38" ht="14.25" x14ac:dyDescent="0.2">
      <c r="B213" s="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  <row r="214" spans="2:38" ht="14.25" x14ac:dyDescent="0.2">
      <c r="B214" s="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</row>
    <row r="215" spans="2:38" ht="14.25" x14ac:dyDescent="0.2">
      <c r="B215" s="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</row>
    <row r="216" spans="2:38" ht="14.25" x14ac:dyDescent="0.2">
      <c r="B216" s="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</row>
    <row r="217" spans="2:38" ht="14.25" x14ac:dyDescent="0.2">
      <c r="B217" s="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</row>
    <row r="218" spans="2:38" ht="14.25" x14ac:dyDescent="0.2">
      <c r="B218" s="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</row>
    <row r="219" spans="2:38" ht="14.25" x14ac:dyDescent="0.2">
      <c r="B219" s="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</row>
    <row r="220" spans="2:38" ht="14.25" x14ac:dyDescent="0.2">
      <c r="B220" s="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</row>
    <row r="221" spans="2:38" ht="14.25" x14ac:dyDescent="0.2">
      <c r="B221" s="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</row>
    <row r="222" spans="2:38" ht="14.25" x14ac:dyDescent="0.2">
      <c r="B222" s="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</row>
    <row r="223" spans="2:38" ht="14.25" x14ac:dyDescent="0.2">
      <c r="B223" s="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</row>
    <row r="224" spans="2:38" ht="14.25" x14ac:dyDescent="0.2">
      <c r="B224" s="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</row>
    <row r="225" spans="2:38" ht="14.25" x14ac:dyDescent="0.2">
      <c r="B225" s="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</row>
    <row r="226" spans="2:38" ht="14.25" x14ac:dyDescent="0.2">
      <c r="B226" s="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</row>
    <row r="227" spans="2:38" ht="14.25" x14ac:dyDescent="0.2">
      <c r="B227" s="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</row>
    <row r="228" spans="2:38" ht="14.25" x14ac:dyDescent="0.2">
      <c r="B228" s="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</row>
    <row r="229" spans="2:38" ht="14.25" x14ac:dyDescent="0.2">
      <c r="B229" s="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</row>
    <row r="230" spans="2:38" ht="14.25" x14ac:dyDescent="0.2">
      <c r="B230" s="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</row>
    <row r="231" spans="2:38" ht="14.25" x14ac:dyDescent="0.2">
      <c r="B231" s="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</row>
    <row r="232" spans="2:38" ht="14.25" x14ac:dyDescent="0.2">
      <c r="B232" s="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</row>
    <row r="233" spans="2:38" ht="14.25" x14ac:dyDescent="0.2">
      <c r="B233" s="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</row>
    <row r="234" spans="2:38" ht="14.25" x14ac:dyDescent="0.2">
      <c r="B234" s="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</row>
    <row r="235" spans="2:38" ht="14.25" x14ac:dyDescent="0.2">
      <c r="B235" s="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</row>
    <row r="236" spans="2:38" ht="14.25" x14ac:dyDescent="0.2">
      <c r="B236" s="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</row>
    <row r="237" spans="2:38" ht="14.25" x14ac:dyDescent="0.2">
      <c r="B237" s="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</row>
    <row r="238" spans="2:38" ht="14.25" x14ac:dyDescent="0.2">
      <c r="B238" s="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</row>
    <row r="239" spans="2:38" ht="14.25" x14ac:dyDescent="0.2">
      <c r="B239" s="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</row>
    <row r="240" spans="2:38" ht="14.25" x14ac:dyDescent="0.2">
      <c r="B240" s="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</row>
    <row r="241" spans="2:38" ht="14.25" x14ac:dyDescent="0.2">
      <c r="B241" s="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</row>
    <row r="242" spans="2:38" ht="14.25" x14ac:dyDescent="0.2">
      <c r="B242" s="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</row>
    <row r="243" spans="2:38" ht="14.25" x14ac:dyDescent="0.2">
      <c r="B243" s="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</row>
    <row r="244" spans="2:38" ht="14.25" x14ac:dyDescent="0.2">
      <c r="B244" s="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</row>
    <row r="245" spans="2:38" ht="14.25" x14ac:dyDescent="0.2">
      <c r="B245" s="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</row>
    <row r="246" spans="2:38" ht="14.25" x14ac:dyDescent="0.2">
      <c r="B246" s="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</row>
    <row r="247" spans="2:38" ht="14.25" x14ac:dyDescent="0.2">
      <c r="B247" s="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</row>
    <row r="248" spans="2:38" ht="14.25" x14ac:dyDescent="0.2">
      <c r="B248" s="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</row>
    <row r="249" spans="2:38" ht="14.25" x14ac:dyDescent="0.2">
      <c r="B249" s="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</row>
    <row r="250" spans="2:38" ht="14.25" x14ac:dyDescent="0.2">
      <c r="B250" s="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</row>
    <row r="251" spans="2:38" ht="14.25" x14ac:dyDescent="0.2">
      <c r="B251" s="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</row>
    <row r="252" spans="2:38" ht="14.25" x14ac:dyDescent="0.2">
      <c r="B252" s="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</row>
    <row r="253" spans="2:38" ht="14.25" x14ac:dyDescent="0.2">
      <c r="B253" s="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</row>
    <row r="254" spans="2:38" ht="14.25" x14ac:dyDescent="0.2">
      <c r="B254" s="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</row>
    <row r="255" spans="2:38" ht="14.25" x14ac:dyDescent="0.2">
      <c r="B255" s="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</row>
    <row r="256" spans="2:38" ht="14.25" x14ac:dyDescent="0.2">
      <c r="B256" s="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</row>
    <row r="257" spans="2:38" ht="14.25" x14ac:dyDescent="0.2">
      <c r="B257" s="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</row>
    <row r="258" spans="2:38" ht="14.25" x14ac:dyDescent="0.2">
      <c r="B258" s="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</row>
    <row r="259" spans="2:38" ht="14.25" x14ac:dyDescent="0.2">
      <c r="B259" s="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</row>
    <row r="260" spans="2:38" ht="14.25" x14ac:dyDescent="0.2">
      <c r="B260" s="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</row>
    <row r="261" spans="2:38" ht="14.25" x14ac:dyDescent="0.2">
      <c r="B261" s="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</row>
    <row r="262" spans="2:38" ht="14.25" x14ac:dyDescent="0.2">
      <c r="B262" s="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</row>
    <row r="263" spans="2:38" ht="14.25" x14ac:dyDescent="0.2">
      <c r="B263" s="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</row>
    <row r="264" spans="2:38" ht="14.25" x14ac:dyDescent="0.2">
      <c r="B264" s="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</row>
    <row r="265" spans="2:38" ht="14.25" x14ac:dyDescent="0.2">
      <c r="B265" s="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</row>
    <row r="266" spans="2:38" ht="14.25" x14ac:dyDescent="0.2">
      <c r="B266" s="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</row>
    <row r="267" spans="2:38" ht="14.25" x14ac:dyDescent="0.2">
      <c r="B267" s="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</row>
    <row r="268" spans="2:38" ht="14.25" x14ac:dyDescent="0.2">
      <c r="B268" s="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</row>
    <row r="269" spans="2:38" ht="14.25" x14ac:dyDescent="0.2">
      <c r="B269" s="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spans="2:38" ht="14.25" x14ac:dyDescent="0.2">
      <c r="B270" s="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</row>
    <row r="271" spans="2:38" ht="14.25" x14ac:dyDescent="0.2">
      <c r="B271" s="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</row>
    <row r="272" spans="2:38" ht="14.25" x14ac:dyDescent="0.2">
      <c r="B272" s="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</row>
    <row r="273" spans="2:38" ht="14.25" x14ac:dyDescent="0.2">
      <c r="B273" s="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</row>
    <row r="274" spans="2:38" ht="14.25" x14ac:dyDescent="0.2">
      <c r="B274" s="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</row>
    <row r="275" spans="2:38" ht="14.25" x14ac:dyDescent="0.2">
      <c r="B275" s="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</row>
    <row r="276" spans="2:38" ht="14.25" x14ac:dyDescent="0.2">
      <c r="B276" s="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2:38" ht="14.25" x14ac:dyDescent="0.2">
      <c r="B277" s="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</row>
    <row r="278" spans="2:38" ht="14.25" x14ac:dyDescent="0.2">
      <c r="B278" s="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</row>
    <row r="279" spans="2:38" ht="14.25" x14ac:dyDescent="0.2">
      <c r="B279" s="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spans="2:38" ht="14.25" x14ac:dyDescent="0.2">
      <c r="B280" s="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</row>
    <row r="281" spans="2:38" ht="14.25" x14ac:dyDescent="0.2">
      <c r="B281" s="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</row>
    <row r="282" spans="2:38" ht="14.25" x14ac:dyDescent="0.2">
      <c r="B282" s="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</row>
    <row r="283" spans="2:38" ht="14.25" x14ac:dyDescent="0.2">
      <c r="B283" s="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</row>
    <row r="284" spans="2:38" ht="14.25" x14ac:dyDescent="0.2">
      <c r="B284" s="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</row>
    <row r="285" spans="2:38" ht="14.25" x14ac:dyDescent="0.2">
      <c r="B285" s="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</row>
    <row r="286" spans="2:38" ht="14.25" x14ac:dyDescent="0.2">
      <c r="B286" s="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</row>
    <row r="287" spans="2:38" ht="14.25" x14ac:dyDescent="0.2">
      <c r="B287" s="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</row>
    <row r="288" spans="2:38" ht="14.25" x14ac:dyDescent="0.2">
      <c r="B288" s="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</row>
    <row r="289" spans="2:38" ht="14.25" x14ac:dyDescent="0.2">
      <c r="B289" s="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</row>
    <row r="290" spans="2:38" ht="14.25" x14ac:dyDescent="0.2">
      <c r="B290" s="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</row>
    <row r="291" spans="2:38" ht="14.25" x14ac:dyDescent="0.2">
      <c r="B291" s="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</row>
    <row r="292" spans="2:38" ht="14.25" x14ac:dyDescent="0.2">
      <c r="B292" s="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</row>
    <row r="293" spans="2:38" ht="14.25" x14ac:dyDescent="0.2">
      <c r="B293" s="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</row>
    <row r="294" spans="2:38" ht="14.25" x14ac:dyDescent="0.2">
      <c r="B294" s="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</row>
    <row r="295" spans="2:38" ht="14.25" x14ac:dyDescent="0.2">
      <c r="B295" s="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</row>
    <row r="296" spans="2:38" ht="14.25" x14ac:dyDescent="0.2">
      <c r="B296" s="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</row>
    <row r="297" spans="2:38" ht="14.25" x14ac:dyDescent="0.2">
      <c r="B297" s="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</row>
    <row r="298" spans="2:38" ht="14.25" x14ac:dyDescent="0.2">
      <c r="B298" s="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</row>
    <row r="299" spans="2:38" ht="14.25" x14ac:dyDescent="0.2">
      <c r="B299" s="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</row>
    <row r="300" spans="2:38" ht="14.25" x14ac:dyDescent="0.2">
      <c r="B300" s="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</row>
    <row r="301" spans="2:38" ht="14.25" x14ac:dyDescent="0.2">
      <c r="B301" s="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</row>
    <row r="302" spans="2:38" ht="14.25" x14ac:dyDescent="0.2">
      <c r="B302" s="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</row>
    <row r="303" spans="2:38" ht="14.25" x14ac:dyDescent="0.2">
      <c r="B303" s="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</row>
    <row r="304" spans="2:38" ht="14.25" x14ac:dyDescent="0.2">
      <c r="B304" s="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</row>
    <row r="305" spans="2:38" ht="14.25" x14ac:dyDescent="0.2">
      <c r="B305" s="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</row>
    <row r="306" spans="2:38" ht="14.25" x14ac:dyDescent="0.2">
      <c r="B306" s="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</row>
    <row r="307" spans="2:38" ht="14.25" x14ac:dyDescent="0.2">
      <c r="B307" s="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</row>
    <row r="308" spans="2:38" ht="14.25" x14ac:dyDescent="0.2">
      <c r="B308" s="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</row>
    <row r="309" spans="2:38" ht="14.25" x14ac:dyDescent="0.2">
      <c r="B309" s="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</row>
    <row r="310" spans="2:38" ht="14.25" x14ac:dyDescent="0.2">
      <c r="B310" s="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</row>
    <row r="311" spans="2:38" ht="14.25" x14ac:dyDescent="0.2">
      <c r="B311" s="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</row>
    <row r="312" spans="2:38" ht="14.25" x14ac:dyDescent="0.2">
      <c r="B312" s="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</row>
    <row r="313" spans="2:38" ht="14.25" x14ac:dyDescent="0.2">
      <c r="B313" s="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</row>
    <row r="314" spans="2:38" ht="14.25" x14ac:dyDescent="0.2">
      <c r="B314" s="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</row>
    <row r="315" spans="2:38" ht="14.25" x14ac:dyDescent="0.2">
      <c r="B315" s="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</row>
    <row r="316" spans="2:38" ht="14.25" x14ac:dyDescent="0.2">
      <c r="B316" s="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</row>
    <row r="317" spans="2:38" ht="14.25" x14ac:dyDescent="0.2">
      <c r="B317" s="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</row>
    <row r="318" spans="2:38" ht="14.25" x14ac:dyDescent="0.2">
      <c r="B318" s="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</row>
    <row r="319" spans="2:38" ht="14.25" x14ac:dyDescent="0.2">
      <c r="B319" s="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</row>
    <row r="320" spans="2:38" ht="14.25" x14ac:dyDescent="0.2">
      <c r="B320" s="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</row>
    <row r="321" spans="2:38" ht="14.25" x14ac:dyDescent="0.2">
      <c r="B321" s="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</row>
    <row r="322" spans="2:38" ht="14.25" x14ac:dyDescent="0.2">
      <c r="B322" s="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</row>
    <row r="323" spans="2:38" ht="14.25" x14ac:dyDescent="0.2">
      <c r="B323" s="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</row>
    <row r="324" spans="2:38" ht="14.25" x14ac:dyDescent="0.2">
      <c r="B324" s="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</row>
    <row r="325" spans="2:38" ht="14.25" x14ac:dyDescent="0.2">
      <c r="B325" s="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</row>
    <row r="326" spans="2:38" ht="14.25" x14ac:dyDescent="0.2">
      <c r="B326" s="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</row>
    <row r="327" spans="2:38" ht="14.25" x14ac:dyDescent="0.2">
      <c r="B327" s="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</row>
    <row r="328" spans="2:38" ht="14.25" x14ac:dyDescent="0.2">
      <c r="B328" s="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</row>
    <row r="329" spans="2:38" ht="14.25" x14ac:dyDescent="0.2">
      <c r="B329" s="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</row>
    <row r="330" spans="2:38" ht="14.25" x14ac:dyDescent="0.2">
      <c r="B330" s="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</row>
    <row r="331" spans="2:38" ht="14.25" x14ac:dyDescent="0.2">
      <c r="B331" s="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</row>
    <row r="332" spans="2:38" ht="14.25" x14ac:dyDescent="0.2">
      <c r="B332" s="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</row>
    <row r="333" spans="2:38" ht="14.25" x14ac:dyDescent="0.2">
      <c r="B333" s="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</row>
    <row r="334" spans="2:38" ht="14.25" x14ac:dyDescent="0.2">
      <c r="B334" s="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</row>
    <row r="335" spans="2:38" ht="14.25" x14ac:dyDescent="0.2">
      <c r="B335" s="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</row>
    <row r="336" spans="2:38" ht="14.25" x14ac:dyDescent="0.2">
      <c r="B336" s="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</row>
    <row r="337" spans="2:38" ht="14.25" x14ac:dyDescent="0.2">
      <c r="B337" s="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</row>
    <row r="338" spans="2:38" ht="14.25" x14ac:dyDescent="0.2">
      <c r="B338" s="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</row>
    <row r="339" spans="2:38" ht="14.25" x14ac:dyDescent="0.2">
      <c r="B339" s="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</row>
    <row r="340" spans="2:38" ht="14.25" x14ac:dyDescent="0.2"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</row>
    <row r="341" spans="2:38" ht="14.25" x14ac:dyDescent="0.2">
      <c r="B341" s="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</row>
    <row r="342" spans="2:38" ht="14.25" x14ac:dyDescent="0.2"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</row>
    <row r="343" spans="2:38" ht="14.25" x14ac:dyDescent="0.2">
      <c r="B343" s="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</row>
    <row r="344" spans="2:38" ht="14.25" x14ac:dyDescent="0.2">
      <c r="B344" s="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</row>
    <row r="345" spans="2:38" ht="14.25" x14ac:dyDescent="0.2">
      <c r="B345" s="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</row>
    <row r="346" spans="2:38" ht="14.25" x14ac:dyDescent="0.2">
      <c r="B346" s="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</row>
    <row r="347" spans="2:38" ht="14.25" x14ac:dyDescent="0.2">
      <c r="B347" s="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</row>
    <row r="348" spans="2:38" ht="14.25" x14ac:dyDescent="0.2"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</row>
    <row r="349" spans="2:38" ht="14.25" x14ac:dyDescent="0.2">
      <c r="B349" s="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</row>
    <row r="350" spans="2:38" ht="14.25" x14ac:dyDescent="0.2"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</row>
    <row r="351" spans="2:38" ht="14.25" x14ac:dyDescent="0.2">
      <c r="B351" s="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</row>
    <row r="352" spans="2:38" ht="14.25" x14ac:dyDescent="0.2"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</row>
    <row r="353" spans="2:38" ht="14.25" x14ac:dyDescent="0.2">
      <c r="B353" s="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</row>
    <row r="354" spans="2:38" ht="14.25" x14ac:dyDescent="0.2">
      <c r="B354" s="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</row>
    <row r="355" spans="2:38" ht="14.25" x14ac:dyDescent="0.2"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</row>
    <row r="356" spans="2:38" ht="14.25" x14ac:dyDescent="0.2">
      <c r="B356" s="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</row>
    <row r="357" spans="2:38" ht="14.25" x14ac:dyDescent="0.2">
      <c r="B357" s="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</row>
    <row r="358" spans="2:38" ht="14.25" x14ac:dyDescent="0.2">
      <c r="B358" s="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</row>
    <row r="359" spans="2:38" ht="14.25" x14ac:dyDescent="0.2">
      <c r="B359" s="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</row>
    <row r="360" spans="2:38" ht="14.25" x14ac:dyDescent="0.2">
      <c r="B360" s="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</row>
    <row r="361" spans="2:38" ht="14.25" x14ac:dyDescent="0.2">
      <c r="B361" s="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</row>
    <row r="362" spans="2:38" ht="14.25" x14ac:dyDescent="0.2">
      <c r="B362" s="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</row>
    <row r="363" spans="2:38" ht="14.25" x14ac:dyDescent="0.2">
      <c r="B363" s="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</row>
    <row r="364" spans="2:38" ht="14.25" x14ac:dyDescent="0.2">
      <c r="B364" s="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</row>
    <row r="365" spans="2:38" ht="14.25" x14ac:dyDescent="0.2">
      <c r="B365" s="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</row>
    <row r="366" spans="2:38" ht="14.25" x14ac:dyDescent="0.2">
      <c r="B366" s="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</row>
    <row r="367" spans="2:38" ht="14.25" x14ac:dyDescent="0.2">
      <c r="B367" s="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</row>
    <row r="368" spans="2:38" ht="14.25" x14ac:dyDescent="0.2"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</row>
    <row r="369" spans="2:38" ht="14.25" x14ac:dyDescent="0.2"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</row>
    <row r="370" spans="2:38" ht="14.25" x14ac:dyDescent="0.2">
      <c r="B370" s="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</row>
    <row r="371" spans="2:38" ht="14.25" x14ac:dyDescent="0.2">
      <c r="B371" s="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</row>
    <row r="372" spans="2:38" ht="14.25" x14ac:dyDescent="0.2">
      <c r="B372" s="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</row>
    <row r="373" spans="2:38" ht="14.25" x14ac:dyDescent="0.2">
      <c r="B373" s="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</row>
    <row r="374" spans="2:38" ht="14.25" x14ac:dyDescent="0.2">
      <c r="B374" s="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</row>
    <row r="375" spans="2:38" ht="14.25" x14ac:dyDescent="0.2">
      <c r="B375" s="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</row>
    <row r="376" spans="2:38" ht="14.25" x14ac:dyDescent="0.2">
      <c r="B376" s="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</row>
    <row r="377" spans="2:38" ht="14.25" x14ac:dyDescent="0.2">
      <c r="B377" s="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</row>
    <row r="378" spans="2:38" ht="14.25" x14ac:dyDescent="0.2">
      <c r="B378" s="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</row>
    <row r="379" spans="2:38" ht="14.25" x14ac:dyDescent="0.2">
      <c r="B379" s="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</row>
    <row r="380" spans="2:38" ht="14.25" x14ac:dyDescent="0.2">
      <c r="B380" s="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</row>
    <row r="381" spans="2:38" ht="14.25" x14ac:dyDescent="0.2">
      <c r="B381" s="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</row>
    <row r="382" spans="2:38" ht="14.25" x14ac:dyDescent="0.2">
      <c r="B382" s="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</row>
    <row r="383" spans="2:38" ht="14.25" x14ac:dyDescent="0.2">
      <c r="B383" s="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</row>
    <row r="384" spans="2:38" ht="14.25" x14ac:dyDescent="0.2">
      <c r="B384" s="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</row>
    <row r="385" spans="2:38" ht="14.25" x14ac:dyDescent="0.2">
      <c r="B385" s="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</row>
    <row r="386" spans="2:38" ht="14.25" x14ac:dyDescent="0.2">
      <c r="B386" s="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</row>
    <row r="387" spans="2:38" ht="14.25" x14ac:dyDescent="0.2">
      <c r="B387" s="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</row>
    <row r="388" spans="2:38" ht="14.25" x14ac:dyDescent="0.2">
      <c r="B388" s="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</row>
    <row r="389" spans="2:38" ht="14.25" x14ac:dyDescent="0.2">
      <c r="B389" s="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</row>
    <row r="390" spans="2:38" ht="14.25" x14ac:dyDescent="0.2">
      <c r="B390" s="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</row>
    <row r="391" spans="2:38" ht="14.25" x14ac:dyDescent="0.2">
      <c r="B391" s="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</row>
    <row r="392" spans="2:38" ht="14.25" x14ac:dyDescent="0.2">
      <c r="B392" s="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</row>
    <row r="393" spans="2:38" ht="14.25" x14ac:dyDescent="0.2">
      <c r="B393" s="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</row>
    <row r="394" spans="2:38" ht="14.25" x14ac:dyDescent="0.2">
      <c r="B394" s="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</row>
    <row r="395" spans="2:38" ht="14.25" x14ac:dyDescent="0.2">
      <c r="B395" s="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</row>
    <row r="396" spans="2:38" ht="14.25" x14ac:dyDescent="0.2">
      <c r="B396" s="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</row>
    <row r="397" spans="2:38" ht="14.25" x14ac:dyDescent="0.2">
      <c r="B397" s="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</row>
    <row r="398" spans="2:38" ht="14.25" x14ac:dyDescent="0.2">
      <c r="B398" s="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</row>
    <row r="399" spans="2:38" ht="14.25" x14ac:dyDescent="0.2">
      <c r="B399" s="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</row>
    <row r="400" spans="2:38" ht="14.25" x14ac:dyDescent="0.2">
      <c r="B400" s="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</row>
    <row r="401" spans="2:38" ht="14.25" x14ac:dyDescent="0.2">
      <c r="B401" s="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</row>
    <row r="402" spans="2:38" ht="14.25" x14ac:dyDescent="0.2">
      <c r="B402" s="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</row>
    <row r="403" spans="2:38" ht="14.25" x14ac:dyDescent="0.2">
      <c r="B403" s="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</row>
    <row r="404" spans="2:38" ht="14.25" x14ac:dyDescent="0.2">
      <c r="B404" s="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</row>
    <row r="405" spans="2:38" ht="14.25" x14ac:dyDescent="0.2">
      <c r="B405" s="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</row>
    <row r="406" spans="2:38" ht="14.25" x14ac:dyDescent="0.2">
      <c r="B406" s="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</row>
    <row r="407" spans="2:38" ht="14.25" x14ac:dyDescent="0.2">
      <c r="B407" s="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</row>
    <row r="408" spans="2:38" ht="14.25" x14ac:dyDescent="0.2">
      <c r="B408" s="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</row>
    <row r="409" spans="2:38" ht="14.25" x14ac:dyDescent="0.2">
      <c r="B409" s="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</row>
    <row r="410" spans="2:38" ht="14.25" x14ac:dyDescent="0.2">
      <c r="B410" s="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</row>
    <row r="411" spans="2:38" ht="14.25" x14ac:dyDescent="0.2">
      <c r="B411" s="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</row>
    <row r="412" spans="2:38" ht="14.25" x14ac:dyDescent="0.2">
      <c r="B412" s="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</row>
    <row r="413" spans="2:38" ht="14.25" x14ac:dyDescent="0.2">
      <c r="B413" s="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</row>
    <row r="414" spans="2:38" ht="14.25" x14ac:dyDescent="0.2">
      <c r="B414" s="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</row>
    <row r="415" spans="2:38" ht="14.25" x14ac:dyDescent="0.2">
      <c r="B415" s="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</row>
    <row r="416" spans="2:38" ht="14.25" x14ac:dyDescent="0.2">
      <c r="B416" s="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</row>
    <row r="417" spans="2:38" ht="14.25" x14ac:dyDescent="0.2">
      <c r="B417" s="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</row>
    <row r="418" spans="2:38" ht="14.25" x14ac:dyDescent="0.2">
      <c r="B418" s="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</row>
    <row r="419" spans="2:38" ht="14.25" x14ac:dyDescent="0.2">
      <c r="B419" s="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</row>
    <row r="420" spans="2:38" ht="14.25" x14ac:dyDescent="0.2">
      <c r="B420" s="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</row>
    <row r="421" spans="2:38" ht="14.25" x14ac:dyDescent="0.2">
      <c r="B421" s="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</row>
    <row r="422" spans="2:38" ht="14.25" x14ac:dyDescent="0.2">
      <c r="B422" s="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</row>
    <row r="423" spans="2:38" ht="14.25" x14ac:dyDescent="0.2">
      <c r="B423" s="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</row>
    <row r="424" spans="2:38" ht="14.25" x14ac:dyDescent="0.2">
      <c r="B424" s="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</row>
    <row r="425" spans="2:38" ht="14.25" x14ac:dyDescent="0.2">
      <c r="B425" s="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</row>
    <row r="426" spans="2:38" ht="14.25" x14ac:dyDescent="0.2">
      <c r="B426" s="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</row>
    <row r="427" spans="2:38" ht="14.25" x14ac:dyDescent="0.2">
      <c r="B427" s="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</row>
    <row r="428" spans="2:38" ht="14.25" x14ac:dyDescent="0.2">
      <c r="B428" s="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</row>
    <row r="429" spans="2:38" ht="14.25" x14ac:dyDescent="0.2">
      <c r="B429" s="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</row>
    <row r="430" spans="2:38" ht="14.25" x14ac:dyDescent="0.2">
      <c r="B430" s="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</row>
    <row r="431" spans="2:38" ht="14.25" x14ac:dyDescent="0.2">
      <c r="B431" s="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</row>
    <row r="432" spans="2:38" ht="14.25" x14ac:dyDescent="0.2">
      <c r="B432" s="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</row>
    <row r="433" spans="2:38" ht="14.25" x14ac:dyDescent="0.2">
      <c r="B433" s="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</row>
    <row r="434" spans="2:38" ht="14.25" x14ac:dyDescent="0.2">
      <c r="B434" s="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</row>
    <row r="435" spans="2:38" ht="14.25" x14ac:dyDescent="0.2">
      <c r="B435" s="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</row>
    <row r="436" spans="2:38" ht="14.25" x14ac:dyDescent="0.2"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</row>
    <row r="437" spans="2:38" ht="14.25" x14ac:dyDescent="0.2">
      <c r="B437" s="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</row>
    <row r="438" spans="2:38" ht="14.25" x14ac:dyDescent="0.2">
      <c r="B438" s="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</row>
    <row r="439" spans="2:38" ht="14.25" x14ac:dyDescent="0.2">
      <c r="B439" s="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</row>
    <row r="440" spans="2:38" ht="14.25" x14ac:dyDescent="0.2">
      <c r="B440" s="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</row>
    <row r="441" spans="2:38" ht="14.25" x14ac:dyDescent="0.2">
      <c r="B441" s="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</row>
    <row r="442" spans="2:38" ht="14.25" x14ac:dyDescent="0.2">
      <c r="B442" s="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</row>
    <row r="443" spans="2:38" ht="14.25" x14ac:dyDescent="0.2">
      <c r="B443" s="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</row>
    <row r="444" spans="2:38" ht="14.25" x14ac:dyDescent="0.2">
      <c r="B444" s="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</row>
    <row r="445" spans="2:38" ht="14.25" x14ac:dyDescent="0.2">
      <c r="B445" s="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</row>
    <row r="446" spans="2:38" ht="14.25" x14ac:dyDescent="0.2">
      <c r="B446" s="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</row>
    <row r="447" spans="2:38" ht="14.25" x14ac:dyDescent="0.2">
      <c r="B447" s="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</row>
    <row r="448" spans="2:38" ht="14.25" x14ac:dyDescent="0.2">
      <c r="B448" s="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</row>
    <row r="449" spans="2:38" ht="14.25" x14ac:dyDescent="0.2">
      <c r="B449" s="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</row>
    <row r="450" spans="2:38" ht="14.25" x14ac:dyDescent="0.2">
      <c r="B450" s="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</row>
    <row r="451" spans="2:38" ht="14.25" x14ac:dyDescent="0.2">
      <c r="B451" s="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</row>
    <row r="452" spans="2:38" ht="14.25" x14ac:dyDescent="0.2">
      <c r="B452" s="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</row>
    <row r="453" spans="2:38" ht="14.25" x14ac:dyDescent="0.2">
      <c r="B453" s="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</row>
    <row r="454" spans="2:38" ht="14.25" x14ac:dyDescent="0.2">
      <c r="B454" s="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</row>
    <row r="455" spans="2:38" ht="14.25" x14ac:dyDescent="0.2">
      <c r="B455" s="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</row>
    <row r="456" spans="2:38" ht="14.25" x14ac:dyDescent="0.2">
      <c r="B456" s="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</row>
    <row r="457" spans="2:38" ht="14.25" x14ac:dyDescent="0.2">
      <c r="B457" s="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</row>
    <row r="458" spans="2:38" ht="14.25" x14ac:dyDescent="0.2">
      <c r="B458" s="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</row>
    <row r="459" spans="2:38" ht="14.25" x14ac:dyDescent="0.2">
      <c r="B459" s="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</row>
    <row r="460" spans="2:38" ht="14.25" x14ac:dyDescent="0.2">
      <c r="B460" s="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</row>
    <row r="461" spans="2:38" ht="14.25" x14ac:dyDescent="0.2">
      <c r="B461" s="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</row>
    <row r="462" spans="2:38" ht="14.25" x14ac:dyDescent="0.2">
      <c r="B462" s="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</row>
    <row r="463" spans="2:38" ht="14.25" x14ac:dyDescent="0.2">
      <c r="B463" s="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</row>
    <row r="464" spans="2:38" ht="14.25" x14ac:dyDescent="0.2">
      <c r="B464" s="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</row>
    <row r="465" spans="2:38" ht="14.25" x14ac:dyDescent="0.2">
      <c r="B465" s="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</row>
    <row r="466" spans="2:38" ht="14.25" x14ac:dyDescent="0.2">
      <c r="B466" s="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</row>
    <row r="467" spans="2:38" ht="14.25" x14ac:dyDescent="0.2">
      <c r="B467" s="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</row>
    <row r="468" spans="2:38" ht="14.25" x14ac:dyDescent="0.2">
      <c r="B468" s="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</row>
    <row r="469" spans="2:38" ht="14.25" x14ac:dyDescent="0.2">
      <c r="B469" s="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</row>
    <row r="470" spans="2:38" ht="14.25" x14ac:dyDescent="0.2">
      <c r="B470" s="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</row>
    <row r="471" spans="2:38" ht="14.25" x14ac:dyDescent="0.2">
      <c r="B471" s="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</row>
    <row r="472" spans="2:38" ht="14.25" x14ac:dyDescent="0.2">
      <c r="B472" s="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</row>
    <row r="473" spans="2:38" ht="14.25" x14ac:dyDescent="0.2">
      <c r="B473" s="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</row>
    <row r="474" spans="2:38" ht="14.25" x14ac:dyDescent="0.2">
      <c r="B474" s="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</row>
    <row r="475" spans="2:38" ht="14.25" x14ac:dyDescent="0.2">
      <c r="B475" s="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</row>
    <row r="476" spans="2:38" ht="14.25" x14ac:dyDescent="0.2">
      <c r="B476" s="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</row>
    <row r="477" spans="2:38" ht="14.25" x14ac:dyDescent="0.2">
      <c r="B477" s="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</row>
    <row r="478" spans="2:38" ht="14.25" x14ac:dyDescent="0.2">
      <c r="B478" s="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</row>
    <row r="479" spans="2:38" ht="14.25" x14ac:dyDescent="0.2">
      <c r="B479" s="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</row>
    <row r="480" spans="2:38" ht="14.25" x14ac:dyDescent="0.2">
      <c r="B480" s="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</row>
    <row r="481" spans="2:38" ht="14.25" x14ac:dyDescent="0.2">
      <c r="B481" s="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</row>
    <row r="482" spans="2:38" ht="14.25" x14ac:dyDescent="0.2">
      <c r="B482" s="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</row>
    <row r="483" spans="2:38" ht="14.25" x14ac:dyDescent="0.2">
      <c r="B483" s="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</row>
    <row r="484" spans="2:38" ht="14.25" x14ac:dyDescent="0.2">
      <c r="B484" s="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</row>
    <row r="485" spans="2:38" ht="14.25" x14ac:dyDescent="0.2">
      <c r="B485" s="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</row>
    <row r="486" spans="2:38" ht="14.25" x14ac:dyDescent="0.2">
      <c r="B486" s="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</row>
    <row r="487" spans="2:38" ht="14.25" x14ac:dyDescent="0.2">
      <c r="B487" s="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</row>
    <row r="488" spans="2:38" ht="14.25" x14ac:dyDescent="0.2">
      <c r="B488" s="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</row>
    <row r="489" spans="2:38" ht="14.25" x14ac:dyDescent="0.2">
      <c r="B489" s="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</row>
    <row r="490" spans="2:38" ht="14.25" x14ac:dyDescent="0.2">
      <c r="B490" s="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</row>
    <row r="491" spans="2:38" ht="14.25" x14ac:dyDescent="0.2">
      <c r="B491" s="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</row>
    <row r="492" spans="2:38" ht="14.25" x14ac:dyDescent="0.2">
      <c r="B492" s="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</row>
    <row r="493" spans="2:38" ht="14.25" x14ac:dyDescent="0.2">
      <c r="B493" s="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</row>
    <row r="494" spans="2:38" ht="14.25" x14ac:dyDescent="0.2">
      <c r="B494" s="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</row>
    <row r="495" spans="2:38" ht="14.25" x14ac:dyDescent="0.2">
      <c r="B495" s="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</row>
    <row r="496" spans="2:38" ht="14.25" x14ac:dyDescent="0.2">
      <c r="B496" s="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</row>
    <row r="497" spans="2:38" ht="14.25" x14ac:dyDescent="0.2">
      <c r="B497" s="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</row>
    <row r="498" spans="2:38" ht="14.25" x14ac:dyDescent="0.2">
      <c r="B498" s="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</row>
    <row r="499" spans="2:38" ht="14.25" x14ac:dyDescent="0.2">
      <c r="B499" s="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</row>
    <row r="500" spans="2:38" ht="14.25" x14ac:dyDescent="0.2">
      <c r="B500" s="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</row>
    <row r="501" spans="2:38" ht="14.25" x14ac:dyDescent="0.2">
      <c r="B501" s="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</row>
    <row r="502" spans="2:38" ht="14.25" x14ac:dyDescent="0.2">
      <c r="B502" s="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</row>
    <row r="503" spans="2:38" ht="14.25" x14ac:dyDescent="0.2">
      <c r="B503" s="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</row>
    <row r="504" spans="2:38" ht="14.25" x14ac:dyDescent="0.2">
      <c r="B504" s="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</row>
    <row r="505" spans="2:38" ht="14.25" x14ac:dyDescent="0.2">
      <c r="B505" s="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</row>
    <row r="506" spans="2:38" ht="14.25" x14ac:dyDescent="0.2">
      <c r="B506" s="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</row>
    <row r="507" spans="2:38" ht="14.25" x14ac:dyDescent="0.2">
      <c r="B507" s="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</row>
    <row r="508" spans="2:38" ht="14.25" x14ac:dyDescent="0.2">
      <c r="B508" s="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</row>
    <row r="509" spans="2:38" ht="14.25" x14ac:dyDescent="0.2">
      <c r="B509" s="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</row>
    <row r="510" spans="2:38" ht="14.25" x14ac:dyDescent="0.2">
      <c r="B510" s="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</row>
    <row r="511" spans="2:38" ht="14.25" x14ac:dyDescent="0.2">
      <c r="B511" s="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</row>
    <row r="512" spans="2:38" ht="14.25" x14ac:dyDescent="0.2">
      <c r="B512" s="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</row>
    <row r="513" spans="2:38" ht="14.25" x14ac:dyDescent="0.2">
      <c r="B513" s="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</row>
    <row r="514" spans="2:38" ht="14.25" x14ac:dyDescent="0.2">
      <c r="B514" s="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</row>
    <row r="515" spans="2:38" ht="14.25" x14ac:dyDescent="0.2">
      <c r="B515" s="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</row>
    <row r="516" spans="2:38" ht="14.25" x14ac:dyDescent="0.2">
      <c r="B516" s="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</row>
    <row r="517" spans="2:38" ht="14.25" x14ac:dyDescent="0.2">
      <c r="B517" s="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</row>
    <row r="518" spans="2:38" ht="14.25" x14ac:dyDescent="0.2">
      <c r="B518" s="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</row>
    <row r="519" spans="2:38" ht="14.25" x14ac:dyDescent="0.2">
      <c r="B519" s="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</row>
    <row r="520" spans="2:38" ht="14.25" x14ac:dyDescent="0.2">
      <c r="B520" s="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</row>
    <row r="521" spans="2:38" ht="14.25" x14ac:dyDescent="0.2">
      <c r="B521" s="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</row>
    <row r="522" spans="2:38" ht="14.25" x14ac:dyDescent="0.2">
      <c r="B522" s="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</row>
    <row r="523" spans="2:38" ht="14.25" x14ac:dyDescent="0.2">
      <c r="B523" s="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</row>
    <row r="524" spans="2:38" ht="14.25" x14ac:dyDescent="0.2">
      <c r="B524" s="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</row>
    <row r="525" spans="2:38" ht="14.25" x14ac:dyDescent="0.2">
      <c r="B525" s="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</row>
    <row r="526" spans="2:38" ht="14.25" x14ac:dyDescent="0.2">
      <c r="B526" s="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</row>
    <row r="527" spans="2:38" ht="14.25" x14ac:dyDescent="0.2">
      <c r="B527" s="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</row>
    <row r="528" spans="2:38" ht="14.25" x14ac:dyDescent="0.2">
      <c r="B528" s="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</row>
    <row r="529" spans="2:38" ht="14.25" x14ac:dyDescent="0.2">
      <c r="B529" s="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</row>
    <row r="530" spans="2:38" ht="14.25" x14ac:dyDescent="0.2">
      <c r="B530" s="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</row>
    <row r="531" spans="2:38" ht="14.25" x14ac:dyDescent="0.2">
      <c r="B531" s="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</row>
    <row r="532" spans="2:38" ht="14.25" x14ac:dyDescent="0.2">
      <c r="B532" s="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</row>
    <row r="533" spans="2:38" ht="14.25" x14ac:dyDescent="0.2">
      <c r="B533" s="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</row>
    <row r="534" spans="2:38" ht="14.25" x14ac:dyDescent="0.2">
      <c r="B534" s="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</row>
    <row r="535" spans="2:38" ht="14.25" x14ac:dyDescent="0.2">
      <c r="B535" s="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</row>
    <row r="536" spans="2:38" ht="14.25" x14ac:dyDescent="0.2">
      <c r="B536" s="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</row>
    <row r="537" spans="2:38" ht="14.25" x14ac:dyDescent="0.2">
      <c r="B537" s="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</row>
    <row r="538" spans="2:38" ht="14.25" x14ac:dyDescent="0.2">
      <c r="B538" s="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</row>
    <row r="539" spans="2:38" ht="14.25" x14ac:dyDescent="0.2">
      <c r="B539" s="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</row>
    <row r="540" spans="2:38" ht="14.25" x14ac:dyDescent="0.2">
      <c r="B540" s="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</row>
    <row r="541" spans="2:38" ht="14.25" x14ac:dyDescent="0.2">
      <c r="B541" s="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</row>
    <row r="542" spans="2:38" ht="14.25" x14ac:dyDescent="0.2">
      <c r="B542" s="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</row>
    <row r="543" spans="2:38" ht="14.25" x14ac:dyDescent="0.2">
      <c r="B543" s="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</row>
    <row r="544" spans="2:38" ht="14.25" x14ac:dyDescent="0.2">
      <c r="B544" s="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</row>
    <row r="545" spans="2:38" ht="14.25" x14ac:dyDescent="0.2">
      <c r="B545" s="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</row>
    <row r="546" spans="2:38" ht="14.25" x14ac:dyDescent="0.2">
      <c r="B546" s="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</row>
    <row r="547" spans="2:38" ht="14.25" x14ac:dyDescent="0.2">
      <c r="B547" s="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</row>
    <row r="548" spans="2:38" ht="14.25" x14ac:dyDescent="0.2">
      <c r="B548" s="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</row>
    <row r="549" spans="2:38" ht="14.25" x14ac:dyDescent="0.2">
      <c r="B549" s="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</row>
    <row r="550" spans="2:38" ht="14.25" x14ac:dyDescent="0.2">
      <c r="B550" s="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</row>
    <row r="551" spans="2:38" ht="14.25" x14ac:dyDescent="0.2">
      <c r="B551" s="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</row>
    <row r="552" spans="2:38" ht="14.25" x14ac:dyDescent="0.2">
      <c r="B552" s="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</row>
    <row r="553" spans="2:38" ht="14.25" x14ac:dyDescent="0.2">
      <c r="B553" s="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</row>
    <row r="554" spans="2:38" ht="14.25" x14ac:dyDescent="0.2">
      <c r="B554" s="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</row>
    <row r="555" spans="2:38" ht="14.25" x14ac:dyDescent="0.2">
      <c r="B555" s="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</row>
    <row r="556" spans="2:38" ht="14.25" x14ac:dyDescent="0.2">
      <c r="B556" s="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</row>
    <row r="557" spans="2:38" ht="14.25" x14ac:dyDescent="0.2">
      <c r="B557" s="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</row>
    <row r="558" spans="2:38" ht="14.25" x14ac:dyDescent="0.2">
      <c r="B558" s="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</row>
    <row r="559" spans="2:38" ht="14.25" x14ac:dyDescent="0.2">
      <c r="B559" s="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</row>
    <row r="560" spans="2:38" ht="14.25" x14ac:dyDescent="0.2">
      <c r="B560" s="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</row>
    <row r="561" spans="2:38" ht="14.25" x14ac:dyDescent="0.2">
      <c r="B561" s="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</row>
    <row r="562" spans="2:38" ht="14.25" x14ac:dyDescent="0.2">
      <c r="B562" s="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</row>
    <row r="563" spans="2:38" ht="14.25" x14ac:dyDescent="0.2">
      <c r="B563" s="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</row>
    <row r="564" spans="2:38" ht="14.25" x14ac:dyDescent="0.2">
      <c r="B564" s="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</row>
    <row r="565" spans="2:38" ht="14.25" x14ac:dyDescent="0.2">
      <c r="B565" s="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</row>
    <row r="566" spans="2:38" ht="14.25" x14ac:dyDescent="0.2">
      <c r="B566" s="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</row>
    <row r="567" spans="2:38" ht="14.25" x14ac:dyDescent="0.2">
      <c r="B567" s="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</row>
    <row r="568" spans="2:38" ht="14.25" x14ac:dyDescent="0.2">
      <c r="B568" s="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</row>
    <row r="569" spans="2:38" ht="14.25" x14ac:dyDescent="0.2">
      <c r="B569" s="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</row>
    <row r="570" spans="2:38" ht="14.25" x14ac:dyDescent="0.2">
      <c r="B570" s="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</row>
    <row r="571" spans="2:38" ht="14.25" x14ac:dyDescent="0.2">
      <c r="B571" s="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</row>
    <row r="572" spans="2:38" ht="14.25" x14ac:dyDescent="0.2">
      <c r="B572" s="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</row>
    <row r="573" spans="2:38" ht="14.25" x14ac:dyDescent="0.2">
      <c r="B573" s="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</row>
    <row r="574" spans="2:38" ht="14.25" x14ac:dyDescent="0.2">
      <c r="B574" s="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</row>
    <row r="575" spans="2:38" ht="14.25" x14ac:dyDescent="0.2">
      <c r="B575" s="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</row>
    <row r="576" spans="2:38" ht="14.25" x14ac:dyDescent="0.2">
      <c r="B576" s="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</row>
    <row r="577" spans="2:38" ht="14.25" x14ac:dyDescent="0.2">
      <c r="B577" s="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</row>
    <row r="578" spans="2:38" ht="14.25" x14ac:dyDescent="0.2">
      <c r="B578" s="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</row>
    <row r="579" spans="2:38" ht="14.25" x14ac:dyDescent="0.2">
      <c r="B579" s="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</row>
    <row r="580" spans="2:38" ht="14.25" x14ac:dyDescent="0.2">
      <c r="B580" s="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</row>
    <row r="581" spans="2:38" ht="14.25" x14ac:dyDescent="0.2">
      <c r="B581" s="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</row>
    <row r="582" spans="2:38" ht="14.25" x14ac:dyDescent="0.2">
      <c r="B582" s="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</row>
    <row r="583" spans="2:38" ht="14.25" x14ac:dyDescent="0.2">
      <c r="B583" s="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</row>
    <row r="584" spans="2:38" ht="14.25" x14ac:dyDescent="0.2">
      <c r="B584" s="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</row>
    <row r="585" spans="2:38" ht="14.25" x14ac:dyDescent="0.2">
      <c r="B585" s="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</row>
    <row r="586" spans="2:38" ht="14.25" x14ac:dyDescent="0.2">
      <c r="B586" s="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</row>
    <row r="587" spans="2:38" ht="14.25" x14ac:dyDescent="0.2">
      <c r="B587" s="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</row>
    <row r="588" spans="2:38" ht="14.25" x14ac:dyDescent="0.2">
      <c r="B588" s="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</row>
    <row r="589" spans="2:38" ht="14.25" x14ac:dyDescent="0.2">
      <c r="B589" s="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</row>
    <row r="590" spans="2:38" ht="14.25" x14ac:dyDescent="0.2">
      <c r="B590" s="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</row>
    <row r="591" spans="2:38" ht="14.25" x14ac:dyDescent="0.2">
      <c r="B591" s="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</row>
    <row r="592" spans="2:38" ht="14.25" x14ac:dyDescent="0.2">
      <c r="B592" s="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</row>
    <row r="593" spans="2:38" ht="14.25" x14ac:dyDescent="0.2">
      <c r="B593" s="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</row>
    <row r="594" spans="2:38" ht="14.25" x14ac:dyDescent="0.2">
      <c r="B594" s="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</row>
    <row r="595" spans="2:38" ht="14.25" x14ac:dyDescent="0.2">
      <c r="B595" s="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</row>
    <row r="596" spans="2:38" ht="14.25" x14ac:dyDescent="0.2">
      <c r="B596" s="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</row>
    <row r="597" spans="2:38" ht="14.25" x14ac:dyDescent="0.2">
      <c r="B597" s="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</row>
    <row r="598" spans="2:38" ht="14.25" x14ac:dyDescent="0.2">
      <c r="B598" s="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</row>
    <row r="599" spans="2:38" ht="14.25" x14ac:dyDescent="0.2">
      <c r="B599" s="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</row>
    <row r="600" spans="2:38" ht="14.25" x14ac:dyDescent="0.2">
      <c r="B600" s="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</row>
    <row r="601" spans="2:38" ht="14.25" x14ac:dyDescent="0.2">
      <c r="B601" s="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</row>
    <row r="602" spans="2:38" ht="14.25" x14ac:dyDescent="0.2">
      <c r="B602" s="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</row>
    <row r="603" spans="2:38" ht="14.25" x14ac:dyDescent="0.2">
      <c r="B603" s="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</row>
    <row r="604" spans="2:38" ht="14.25" x14ac:dyDescent="0.2">
      <c r="B604" s="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</row>
    <row r="605" spans="2:38" ht="14.25" x14ac:dyDescent="0.2">
      <c r="B605" s="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</row>
    <row r="606" spans="2:38" ht="14.25" x14ac:dyDescent="0.2">
      <c r="B606" s="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</row>
    <row r="607" spans="2:38" ht="14.25" x14ac:dyDescent="0.2">
      <c r="B607" s="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</row>
    <row r="608" spans="2:38" ht="14.25" x14ac:dyDescent="0.2">
      <c r="B608" s="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</row>
    <row r="609" spans="2:38" ht="14.25" x14ac:dyDescent="0.2">
      <c r="B609" s="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</row>
    <row r="610" spans="2:38" ht="14.25" x14ac:dyDescent="0.2">
      <c r="B610" s="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</row>
    <row r="611" spans="2:38" ht="14.25" x14ac:dyDescent="0.2">
      <c r="B611" s="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</row>
    <row r="612" spans="2:38" ht="14.25" x14ac:dyDescent="0.2">
      <c r="B612" s="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</row>
    <row r="613" spans="2:38" ht="14.25" x14ac:dyDescent="0.2">
      <c r="B613" s="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</row>
    <row r="614" spans="2:38" ht="14.25" x14ac:dyDescent="0.2">
      <c r="B614" s="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</row>
    <row r="615" spans="2:38" ht="14.25" x14ac:dyDescent="0.2">
      <c r="B615" s="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</row>
    <row r="616" spans="2:38" ht="14.25" x14ac:dyDescent="0.2">
      <c r="B616" s="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</row>
    <row r="617" spans="2:38" ht="14.25" x14ac:dyDescent="0.2">
      <c r="B617" s="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</row>
    <row r="618" spans="2:38" ht="14.25" x14ac:dyDescent="0.2">
      <c r="B618" s="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</row>
    <row r="619" spans="2:38" ht="14.25" x14ac:dyDescent="0.2">
      <c r="B619" s="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</row>
    <row r="620" spans="2:38" ht="14.25" x14ac:dyDescent="0.2">
      <c r="B620" s="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</row>
    <row r="621" spans="2:38" ht="14.25" x14ac:dyDescent="0.2">
      <c r="B621" s="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</row>
    <row r="622" spans="2:38" ht="14.25" x14ac:dyDescent="0.2">
      <c r="B622" s="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</row>
    <row r="623" spans="2:38" ht="14.25" x14ac:dyDescent="0.2">
      <c r="B623" s="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</row>
    <row r="624" spans="2:38" ht="14.25" x14ac:dyDescent="0.2">
      <c r="B624" s="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</row>
    <row r="625" spans="2:38" ht="14.25" x14ac:dyDescent="0.2">
      <c r="B625" s="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</row>
    <row r="626" spans="2:38" ht="14.25" x14ac:dyDescent="0.2">
      <c r="B626" s="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</row>
    <row r="627" spans="2:38" ht="14.25" x14ac:dyDescent="0.2">
      <c r="B627" s="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</row>
    <row r="628" spans="2:38" ht="14.25" x14ac:dyDescent="0.2">
      <c r="B628" s="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</row>
    <row r="629" spans="2:38" ht="14.25" x14ac:dyDescent="0.2">
      <c r="B629" s="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</row>
    <row r="630" spans="2:38" ht="14.25" x14ac:dyDescent="0.2">
      <c r="B630" s="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</row>
    <row r="631" spans="2:38" ht="14.25" x14ac:dyDescent="0.2">
      <c r="B631" s="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</row>
    <row r="632" spans="2:38" ht="14.25" x14ac:dyDescent="0.2">
      <c r="B632" s="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</row>
    <row r="633" spans="2:38" ht="14.25" x14ac:dyDescent="0.2">
      <c r="B633" s="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</row>
    <row r="634" spans="2:38" ht="14.25" x14ac:dyDescent="0.2">
      <c r="B634" s="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</row>
    <row r="635" spans="2:38" ht="14.25" x14ac:dyDescent="0.2">
      <c r="B635" s="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</row>
    <row r="636" spans="2:38" ht="14.25" x14ac:dyDescent="0.2">
      <c r="B636" s="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</row>
    <row r="637" spans="2:38" ht="14.25" x14ac:dyDescent="0.2">
      <c r="B637" s="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</row>
    <row r="638" spans="2:38" ht="14.25" x14ac:dyDescent="0.2">
      <c r="B638" s="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</row>
    <row r="639" spans="2:38" ht="14.25" x14ac:dyDescent="0.2">
      <c r="B639" s="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</row>
    <row r="640" spans="2:38" ht="14.25" x14ac:dyDescent="0.2">
      <c r="B640" s="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</row>
    <row r="641" spans="2:38" ht="14.25" x14ac:dyDescent="0.2">
      <c r="B641" s="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</row>
    <row r="642" spans="2:38" ht="14.25" x14ac:dyDescent="0.2">
      <c r="B642" s="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</row>
    <row r="643" spans="2:38" ht="14.25" x14ac:dyDescent="0.2">
      <c r="B643" s="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</row>
    <row r="644" spans="2:38" ht="14.25" x14ac:dyDescent="0.2">
      <c r="B644" s="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</row>
    <row r="645" spans="2:38" ht="14.25" x14ac:dyDescent="0.2">
      <c r="B645" s="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</row>
    <row r="646" spans="2:38" ht="14.25" x14ac:dyDescent="0.2">
      <c r="B646" s="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</row>
    <row r="647" spans="2:38" ht="14.25" x14ac:dyDescent="0.2">
      <c r="B647" s="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</row>
    <row r="648" spans="2:38" ht="14.25" x14ac:dyDescent="0.2">
      <c r="B648" s="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</row>
    <row r="649" spans="2:38" ht="14.25" x14ac:dyDescent="0.2">
      <c r="B649" s="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</row>
    <row r="650" spans="2:38" ht="14.25" x14ac:dyDescent="0.2">
      <c r="B650" s="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</row>
    <row r="651" spans="2:38" ht="14.25" x14ac:dyDescent="0.2">
      <c r="B651" s="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</row>
    <row r="652" spans="2:38" ht="14.25" x14ac:dyDescent="0.2">
      <c r="B652" s="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</row>
    <row r="653" spans="2:38" ht="14.25" x14ac:dyDescent="0.2">
      <c r="B653" s="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</row>
    <row r="654" spans="2:38" ht="14.25" x14ac:dyDescent="0.2">
      <c r="B654" s="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</row>
    <row r="655" spans="2:38" ht="14.25" x14ac:dyDescent="0.2">
      <c r="B655" s="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</row>
    <row r="656" spans="2:38" ht="14.25" x14ac:dyDescent="0.2">
      <c r="B656" s="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</row>
    <row r="657" spans="2:38" ht="14.25" x14ac:dyDescent="0.2">
      <c r="B657" s="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</row>
    <row r="658" spans="2:38" ht="14.25" x14ac:dyDescent="0.2">
      <c r="B658" s="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</row>
    <row r="659" spans="2:38" ht="14.25" x14ac:dyDescent="0.2">
      <c r="B659" s="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</row>
    <row r="660" spans="2:38" ht="14.25" x14ac:dyDescent="0.2">
      <c r="B660" s="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</row>
    <row r="661" spans="2:38" ht="14.25" x14ac:dyDescent="0.2">
      <c r="B661" s="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</row>
    <row r="662" spans="2:38" ht="14.25" x14ac:dyDescent="0.2">
      <c r="B662" s="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</row>
    <row r="663" spans="2:38" ht="14.25" x14ac:dyDescent="0.2">
      <c r="B663" s="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</row>
    <row r="664" spans="2:38" ht="14.25" x14ac:dyDescent="0.2">
      <c r="B664" s="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</row>
    <row r="665" spans="2:38" ht="14.25" x14ac:dyDescent="0.2">
      <c r="B665" s="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</row>
    <row r="666" spans="2:38" ht="14.25" x14ac:dyDescent="0.2">
      <c r="B666" s="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</row>
    <row r="667" spans="2:38" ht="14.25" x14ac:dyDescent="0.2">
      <c r="B667" s="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</row>
    <row r="668" spans="2:38" ht="14.25" x14ac:dyDescent="0.2">
      <c r="B668" s="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</row>
    <row r="669" spans="2:38" ht="14.25" x14ac:dyDescent="0.2">
      <c r="B669" s="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</row>
    <row r="670" spans="2:38" ht="14.25" x14ac:dyDescent="0.2">
      <c r="B670" s="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</row>
    <row r="671" spans="2:38" ht="14.25" x14ac:dyDescent="0.2">
      <c r="B671" s="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</row>
    <row r="672" spans="2:38" ht="14.25" x14ac:dyDescent="0.2">
      <c r="B672" s="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</row>
    <row r="673" spans="2:38" ht="14.25" x14ac:dyDescent="0.2">
      <c r="B673" s="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</row>
    <row r="674" spans="2:38" ht="14.25" x14ac:dyDescent="0.2">
      <c r="B674" s="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</row>
    <row r="675" spans="2:38" ht="14.25" x14ac:dyDescent="0.2">
      <c r="B675" s="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</row>
    <row r="676" spans="2:38" ht="14.25" x14ac:dyDescent="0.2">
      <c r="B676" s="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</row>
    <row r="677" spans="2:38" ht="14.25" x14ac:dyDescent="0.2">
      <c r="B677" s="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</row>
    <row r="678" spans="2:38" ht="14.25" x14ac:dyDescent="0.2">
      <c r="B678" s="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</row>
    <row r="679" spans="2:38" ht="14.25" x14ac:dyDescent="0.2">
      <c r="B679" s="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</row>
    <row r="680" spans="2:38" ht="14.25" x14ac:dyDescent="0.2">
      <c r="B680" s="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</row>
    <row r="681" spans="2:38" ht="14.25" x14ac:dyDescent="0.2">
      <c r="B681" s="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</row>
    <row r="682" spans="2:38" ht="14.25" x14ac:dyDescent="0.2">
      <c r="B682" s="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</row>
    <row r="683" spans="2:38" ht="14.25" x14ac:dyDescent="0.2">
      <c r="B683" s="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</row>
    <row r="684" spans="2:38" ht="14.25" x14ac:dyDescent="0.2">
      <c r="B684" s="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</row>
    <row r="685" spans="2:38" ht="14.25" x14ac:dyDescent="0.2">
      <c r="B685" s="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</row>
    <row r="686" spans="2:38" ht="14.25" x14ac:dyDescent="0.2">
      <c r="B686" s="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</row>
    <row r="687" spans="2:38" ht="14.25" x14ac:dyDescent="0.2">
      <c r="B687" s="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</row>
    <row r="688" spans="2:38" ht="14.25" x14ac:dyDescent="0.2">
      <c r="B688" s="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</row>
    <row r="689" spans="2:38" ht="14.25" x14ac:dyDescent="0.2">
      <c r="B689" s="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</row>
    <row r="690" spans="2:38" ht="14.25" x14ac:dyDescent="0.2">
      <c r="B690" s="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</row>
    <row r="691" spans="2:38" ht="14.25" x14ac:dyDescent="0.2">
      <c r="B691" s="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</row>
    <row r="692" spans="2:38" ht="14.25" x14ac:dyDescent="0.2">
      <c r="B692" s="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</row>
    <row r="693" spans="2:38" ht="14.25" x14ac:dyDescent="0.2">
      <c r="B693" s="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</row>
    <row r="694" spans="2:38" ht="14.25" x14ac:dyDescent="0.2">
      <c r="B694" s="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</row>
    <row r="695" spans="2:38" ht="14.25" x14ac:dyDescent="0.2">
      <c r="B695" s="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</row>
    <row r="696" spans="2:38" ht="14.25" x14ac:dyDescent="0.2">
      <c r="B696" s="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</row>
    <row r="697" spans="2:38" ht="14.25" x14ac:dyDescent="0.2">
      <c r="B697" s="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</row>
    <row r="698" spans="2:38" ht="14.25" x14ac:dyDescent="0.2">
      <c r="B698" s="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</row>
    <row r="699" spans="2:38" ht="14.25" x14ac:dyDescent="0.2">
      <c r="B699" s="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</row>
    <row r="700" spans="2:38" ht="14.25" x14ac:dyDescent="0.2">
      <c r="B700" s="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</row>
    <row r="701" spans="2:38" ht="14.25" x14ac:dyDescent="0.2">
      <c r="B701" s="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</row>
    <row r="702" spans="2:38" ht="14.25" x14ac:dyDescent="0.2">
      <c r="B702" s="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</row>
    <row r="703" spans="2:38" ht="14.25" x14ac:dyDescent="0.2">
      <c r="B703" s="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</row>
    <row r="704" spans="2:38" ht="14.25" x14ac:dyDescent="0.2">
      <c r="B704" s="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</row>
    <row r="705" spans="2:38" ht="14.25" x14ac:dyDescent="0.2">
      <c r="B705" s="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</row>
    <row r="706" spans="2:38" ht="14.25" x14ac:dyDescent="0.2">
      <c r="B706" s="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</row>
    <row r="707" spans="2:38" ht="14.25" x14ac:dyDescent="0.2">
      <c r="B707" s="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</row>
    <row r="708" spans="2:38" ht="14.25" x14ac:dyDescent="0.2">
      <c r="B708" s="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</row>
    <row r="709" spans="2:38" ht="14.25" x14ac:dyDescent="0.2">
      <c r="B709" s="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</row>
    <row r="710" spans="2:38" ht="14.25" x14ac:dyDescent="0.2">
      <c r="B710" s="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</row>
    <row r="711" spans="2:38" ht="14.25" x14ac:dyDescent="0.2">
      <c r="B711" s="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</row>
    <row r="712" spans="2:38" ht="14.25" x14ac:dyDescent="0.2">
      <c r="B712" s="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</row>
    <row r="713" spans="2:38" ht="14.25" x14ac:dyDescent="0.2">
      <c r="B713" s="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</row>
    <row r="714" spans="2:38" ht="14.25" x14ac:dyDescent="0.2">
      <c r="B714" s="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</row>
    <row r="715" spans="2:38" ht="14.25" x14ac:dyDescent="0.2">
      <c r="B715" s="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</row>
    <row r="716" spans="2:38" ht="14.25" x14ac:dyDescent="0.2">
      <c r="B716" s="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</row>
    <row r="717" spans="2:38" ht="14.25" x14ac:dyDescent="0.2">
      <c r="B717" s="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</row>
    <row r="718" spans="2:38" ht="14.25" x14ac:dyDescent="0.2">
      <c r="B718" s="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</row>
    <row r="719" spans="2:38" ht="14.25" x14ac:dyDescent="0.2">
      <c r="B719" s="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</row>
    <row r="720" spans="2:38" ht="14.25" x14ac:dyDescent="0.2">
      <c r="B720" s="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</row>
    <row r="721" spans="2:38" ht="14.25" x14ac:dyDescent="0.2">
      <c r="B721" s="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</row>
    <row r="722" spans="2:38" ht="14.25" x14ac:dyDescent="0.2">
      <c r="B722" s="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</row>
    <row r="723" spans="2:38" ht="14.25" x14ac:dyDescent="0.2">
      <c r="B723" s="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</row>
    <row r="724" spans="2:38" ht="14.25" x14ac:dyDescent="0.2">
      <c r="B724" s="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</row>
    <row r="725" spans="2:38" ht="14.25" x14ac:dyDescent="0.2">
      <c r="B725" s="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</row>
    <row r="726" spans="2:38" ht="14.25" x14ac:dyDescent="0.2">
      <c r="B726" s="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</row>
    <row r="727" spans="2:38" ht="14.25" x14ac:dyDescent="0.2">
      <c r="B727" s="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</row>
    <row r="728" spans="2:38" ht="14.25" x14ac:dyDescent="0.2">
      <c r="B728" s="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</row>
    <row r="729" spans="2:38" ht="14.25" x14ac:dyDescent="0.2">
      <c r="B729" s="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</row>
    <row r="730" spans="2:38" ht="14.25" x14ac:dyDescent="0.2">
      <c r="B730" s="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</row>
    <row r="731" spans="2:38" ht="14.25" x14ac:dyDescent="0.2">
      <c r="B731" s="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</row>
    <row r="732" spans="2:38" ht="14.25" x14ac:dyDescent="0.2">
      <c r="B732" s="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</row>
    <row r="733" spans="2:38" ht="14.25" x14ac:dyDescent="0.2">
      <c r="B733" s="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</row>
    <row r="734" spans="2:38" ht="14.25" x14ac:dyDescent="0.2">
      <c r="B734" s="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</row>
    <row r="735" spans="2:38" ht="14.25" x14ac:dyDescent="0.2">
      <c r="B735" s="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</row>
    <row r="736" spans="2:38" ht="14.25" x14ac:dyDescent="0.2">
      <c r="B736" s="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</row>
    <row r="737" spans="2:38" ht="14.25" x14ac:dyDescent="0.2">
      <c r="B737" s="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</row>
    <row r="738" spans="2:38" ht="14.25" x14ac:dyDescent="0.2">
      <c r="B738" s="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</row>
    <row r="739" spans="2:38" ht="14.25" x14ac:dyDescent="0.2">
      <c r="B739" s="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</row>
    <row r="740" spans="2:38" ht="14.25" x14ac:dyDescent="0.2">
      <c r="B740" s="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</row>
    <row r="741" spans="2:38" ht="14.25" x14ac:dyDescent="0.2">
      <c r="B741" s="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</row>
    <row r="742" spans="2:38" ht="14.25" x14ac:dyDescent="0.2">
      <c r="B742" s="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</row>
    <row r="743" spans="2:38" ht="14.25" x14ac:dyDescent="0.2">
      <c r="B743" s="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</row>
    <row r="744" spans="2:38" ht="14.25" x14ac:dyDescent="0.2">
      <c r="B744" s="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</row>
    <row r="745" spans="2:38" ht="14.25" x14ac:dyDescent="0.2">
      <c r="B745" s="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</row>
    <row r="746" spans="2:38" ht="14.25" x14ac:dyDescent="0.2">
      <c r="B746" s="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</row>
    <row r="747" spans="2:38" ht="14.25" x14ac:dyDescent="0.2">
      <c r="B747" s="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</row>
    <row r="748" spans="2:38" ht="14.25" x14ac:dyDescent="0.2">
      <c r="B748" s="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</row>
    <row r="749" spans="2:38" ht="14.25" x14ac:dyDescent="0.2">
      <c r="B749" s="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</row>
    <row r="750" spans="2:38" ht="14.25" x14ac:dyDescent="0.2">
      <c r="B750" s="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</row>
    <row r="751" spans="2:38" ht="14.25" x14ac:dyDescent="0.2">
      <c r="B751" s="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</row>
    <row r="752" spans="2:38" ht="14.25" x14ac:dyDescent="0.2">
      <c r="B752" s="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</row>
    <row r="753" spans="2:38" ht="14.25" x14ac:dyDescent="0.2">
      <c r="B753" s="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</row>
    <row r="754" spans="2:38" ht="14.25" x14ac:dyDescent="0.2">
      <c r="B754" s="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</row>
    <row r="755" spans="2:38" ht="14.25" x14ac:dyDescent="0.2">
      <c r="B755" s="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</row>
    <row r="756" spans="2:38" ht="14.25" x14ac:dyDescent="0.2">
      <c r="B756" s="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</row>
    <row r="757" spans="2:38" ht="14.25" x14ac:dyDescent="0.2">
      <c r="B757" s="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</row>
    <row r="758" spans="2:38" ht="14.25" x14ac:dyDescent="0.2">
      <c r="B758" s="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</row>
    <row r="759" spans="2:38" ht="14.25" x14ac:dyDescent="0.2">
      <c r="B759" s="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</row>
    <row r="760" spans="2:38" ht="14.25" x14ac:dyDescent="0.2">
      <c r="B760" s="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</row>
    <row r="761" spans="2:38" ht="14.25" x14ac:dyDescent="0.2">
      <c r="B761" s="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</row>
    <row r="762" spans="2:38" ht="14.25" x14ac:dyDescent="0.2">
      <c r="B762" s="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</row>
    <row r="763" spans="2:38" ht="14.25" x14ac:dyDescent="0.2">
      <c r="B763" s="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</row>
    <row r="764" spans="2:38" ht="14.25" x14ac:dyDescent="0.2">
      <c r="B764" s="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</row>
    <row r="765" spans="2:38" ht="14.25" x14ac:dyDescent="0.2">
      <c r="B765" s="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</row>
    <row r="766" spans="2:38" ht="14.25" x14ac:dyDescent="0.2">
      <c r="B766" s="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</row>
    <row r="767" spans="2:38" ht="14.25" x14ac:dyDescent="0.2">
      <c r="B767" s="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</row>
    <row r="768" spans="2:38" ht="14.25" x14ac:dyDescent="0.2">
      <c r="B768" s="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</row>
    <row r="769" spans="2:38" ht="14.25" x14ac:dyDescent="0.2">
      <c r="B769" s="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</row>
    <row r="770" spans="2:38" ht="14.25" x14ac:dyDescent="0.2">
      <c r="B770" s="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</row>
    <row r="771" spans="2:38" ht="14.25" x14ac:dyDescent="0.2">
      <c r="B771" s="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</row>
    <row r="772" spans="2:38" ht="14.25" x14ac:dyDescent="0.2">
      <c r="B772" s="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</row>
    <row r="773" spans="2:38" ht="14.25" x14ac:dyDescent="0.2">
      <c r="B773" s="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</row>
    <row r="774" spans="2:38" ht="14.25" x14ac:dyDescent="0.2">
      <c r="B774" s="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</row>
    <row r="775" spans="2:38" ht="14.25" x14ac:dyDescent="0.2">
      <c r="B775" s="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</row>
    <row r="776" spans="2:38" ht="14.25" x14ac:dyDescent="0.2">
      <c r="B776" s="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</row>
    <row r="777" spans="2:38" ht="14.25" x14ac:dyDescent="0.2">
      <c r="B777" s="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</row>
    <row r="778" spans="2:38" ht="14.25" x14ac:dyDescent="0.2">
      <c r="B778" s="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</row>
    <row r="779" spans="2:38" ht="14.25" x14ac:dyDescent="0.2">
      <c r="B779" s="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</row>
    <row r="780" spans="2:38" ht="14.25" x14ac:dyDescent="0.2">
      <c r="B780" s="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</row>
    <row r="781" spans="2:38" ht="14.25" x14ac:dyDescent="0.2">
      <c r="B781" s="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</row>
    <row r="782" spans="2:38" ht="14.25" x14ac:dyDescent="0.2">
      <c r="B782" s="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</row>
    <row r="783" spans="2:38" ht="14.25" x14ac:dyDescent="0.2">
      <c r="B783" s="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</row>
    <row r="784" spans="2:38" ht="14.25" x14ac:dyDescent="0.2">
      <c r="B784" s="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</row>
    <row r="785" spans="2:38" ht="14.25" x14ac:dyDescent="0.2">
      <c r="B785" s="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</row>
    <row r="786" spans="2:38" ht="14.25" x14ac:dyDescent="0.2">
      <c r="B786" s="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</row>
    <row r="787" spans="2:38" ht="14.25" x14ac:dyDescent="0.2">
      <c r="B787" s="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</row>
    <row r="788" spans="2:38" ht="14.25" x14ac:dyDescent="0.2">
      <c r="B788" s="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</row>
    <row r="789" spans="2:38" ht="14.25" x14ac:dyDescent="0.2">
      <c r="B789" s="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</row>
    <row r="790" spans="2:38" ht="14.25" x14ac:dyDescent="0.2">
      <c r="B790" s="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</row>
    <row r="791" spans="2:38" ht="14.25" x14ac:dyDescent="0.2">
      <c r="B791" s="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</row>
    <row r="792" spans="2:38" ht="14.25" x14ac:dyDescent="0.2">
      <c r="B792" s="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</row>
    <row r="793" spans="2:38" ht="14.25" x14ac:dyDescent="0.2">
      <c r="B793" s="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</row>
    <row r="794" spans="2:38" ht="14.25" x14ac:dyDescent="0.2">
      <c r="B794" s="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</row>
    <row r="795" spans="2:38" ht="14.25" x14ac:dyDescent="0.2">
      <c r="B795" s="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</row>
    <row r="796" spans="2:38" ht="14.25" x14ac:dyDescent="0.2">
      <c r="B796" s="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</row>
    <row r="797" spans="2:38" ht="14.25" x14ac:dyDescent="0.2">
      <c r="B797" s="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</row>
    <row r="798" spans="2:38" ht="14.25" x14ac:dyDescent="0.2">
      <c r="B798" s="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</row>
    <row r="799" spans="2:38" ht="14.25" x14ac:dyDescent="0.2">
      <c r="B799" s="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</row>
    <row r="800" spans="2:38" ht="14.25" x14ac:dyDescent="0.2">
      <c r="B800" s="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</row>
    <row r="801" spans="2:38" ht="14.25" x14ac:dyDescent="0.2">
      <c r="B801" s="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</row>
    <row r="802" spans="2:38" ht="14.25" x14ac:dyDescent="0.2">
      <c r="B802" s="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</row>
    <row r="803" spans="2:38" ht="14.25" x14ac:dyDescent="0.2">
      <c r="B803" s="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</row>
    <row r="804" spans="2:38" ht="14.25" x14ac:dyDescent="0.2">
      <c r="B804" s="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</row>
    <row r="805" spans="2:38" ht="14.25" x14ac:dyDescent="0.2">
      <c r="B805" s="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</row>
    <row r="806" spans="2:38" ht="14.25" x14ac:dyDescent="0.2">
      <c r="B806" s="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</row>
    <row r="807" spans="2:38" ht="14.25" x14ac:dyDescent="0.2">
      <c r="B807" s="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</row>
    <row r="808" spans="2:38" ht="14.25" x14ac:dyDescent="0.2">
      <c r="B808" s="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</row>
    <row r="809" spans="2:38" ht="14.25" x14ac:dyDescent="0.2">
      <c r="B809" s="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</row>
    <row r="810" spans="2:38" ht="14.25" x14ac:dyDescent="0.2">
      <c r="B810" s="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</row>
    <row r="811" spans="2:38" ht="14.25" x14ac:dyDescent="0.2">
      <c r="B811" s="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</row>
    <row r="812" spans="2:38" ht="14.25" x14ac:dyDescent="0.2">
      <c r="B812" s="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</row>
    <row r="813" spans="2:38" ht="14.25" x14ac:dyDescent="0.2">
      <c r="B813" s="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</row>
    <row r="814" spans="2:38" ht="14.25" x14ac:dyDescent="0.2">
      <c r="B814" s="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</row>
    <row r="815" spans="2:38" ht="14.25" x14ac:dyDescent="0.2">
      <c r="B815" s="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</row>
    <row r="816" spans="2:38" ht="14.25" x14ac:dyDescent="0.2">
      <c r="B816" s="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</row>
    <row r="817" spans="2:38" ht="14.25" x14ac:dyDescent="0.2">
      <c r="B817" s="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</row>
    <row r="818" spans="2:38" ht="14.25" x14ac:dyDescent="0.2">
      <c r="B818" s="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</row>
    <row r="819" spans="2:38" ht="14.25" x14ac:dyDescent="0.2">
      <c r="B819" s="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</row>
    <row r="820" spans="2:38" ht="14.25" x14ac:dyDescent="0.2">
      <c r="B820" s="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</row>
    <row r="821" spans="2:38" ht="14.25" x14ac:dyDescent="0.2">
      <c r="B821" s="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</row>
    <row r="822" spans="2:38" ht="14.25" x14ac:dyDescent="0.2">
      <c r="B822" s="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</row>
    <row r="823" spans="2:38" ht="14.25" x14ac:dyDescent="0.2">
      <c r="B823" s="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</row>
    <row r="824" spans="2:38" ht="14.25" x14ac:dyDescent="0.2">
      <c r="B824" s="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</row>
    <row r="825" spans="2:38" ht="14.25" x14ac:dyDescent="0.2">
      <c r="B825" s="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</row>
    <row r="826" spans="2:38" ht="14.25" x14ac:dyDescent="0.2">
      <c r="B826" s="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</row>
    <row r="827" spans="2:38" ht="14.25" x14ac:dyDescent="0.2">
      <c r="B827" s="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</row>
    <row r="828" spans="2:38" ht="14.25" x14ac:dyDescent="0.2">
      <c r="B828" s="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</row>
    <row r="829" spans="2:38" ht="14.25" x14ac:dyDescent="0.2">
      <c r="B829" s="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</row>
    <row r="830" spans="2:38" ht="14.25" x14ac:dyDescent="0.2">
      <c r="B830" s="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</row>
    <row r="831" spans="2:38" ht="14.25" x14ac:dyDescent="0.2">
      <c r="B831" s="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</row>
    <row r="832" spans="2:38" ht="14.25" x14ac:dyDescent="0.2">
      <c r="B832" s="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</row>
    <row r="833" spans="2:38" ht="14.25" x14ac:dyDescent="0.2">
      <c r="B833" s="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</row>
    <row r="834" spans="2:38" ht="14.25" x14ac:dyDescent="0.2">
      <c r="B834" s="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</row>
    <row r="835" spans="2:38" ht="14.25" x14ac:dyDescent="0.2">
      <c r="B835" s="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</row>
    <row r="836" spans="2:38" ht="14.25" x14ac:dyDescent="0.2">
      <c r="B836" s="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</row>
    <row r="837" spans="2:38" ht="14.25" x14ac:dyDescent="0.2">
      <c r="B837" s="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</row>
    <row r="838" spans="2:38" ht="14.25" x14ac:dyDescent="0.2">
      <c r="B838" s="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</row>
    <row r="839" spans="2:38" ht="14.25" x14ac:dyDescent="0.2">
      <c r="B839" s="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</row>
    <row r="840" spans="2:38" ht="14.25" x14ac:dyDescent="0.2">
      <c r="B840" s="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</row>
    <row r="841" spans="2:38" ht="14.25" x14ac:dyDescent="0.2">
      <c r="B841" s="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</row>
    <row r="842" spans="2:38" ht="14.25" x14ac:dyDescent="0.2">
      <c r="B842" s="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</row>
    <row r="843" spans="2:38" ht="14.25" x14ac:dyDescent="0.2">
      <c r="B843" s="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</row>
    <row r="844" spans="2:38" ht="14.25" x14ac:dyDescent="0.2">
      <c r="B844" s="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</row>
    <row r="845" spans="2:38" ht="14.25" x14ac:dyDescent="0.2">
      <c r="B845" s="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</row>
    <row r="846" spans="2:38" ht="14.25" x14ac:dyDescent="0.2">
      <c r="B846" s="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</row>
    <row r="847" spans="2:38" ht="14.25" x14ac:dyDescent="0.2">
      <c r="B847" s="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</row>
    <row r="848" spans="2:38" ht="14.25" x14ac:dyDescent="0.2">
      <c r="B848" s="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</row>
    <row r="849" spans="2:38" ht="14.25" x14ac:dyDescent="0.2">
      <c r="B849" s="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</row>
    <row r="850" spans="2:38" ht="14.25" x14ac:dyDescent="0.2">
      <c r="B850" s="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</row>
    <row r="851" spans="2:38" ht="14.25" x14ac:dyDescent="0.2">
      <c r="B851" s="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</row>
    <row r="852" spans="2:38" ht="14.25" x14ac:dyDescent="0.2">
      <c r="B852" s="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</row>
    <row r="853" spans="2:38" ht="14.25" x14ac:dyDescent="0.2">
      <c r="B853" s="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</row>
    <row r="854" spans="2:38" ht="14.25" x14ac:dyDescent="0.2">
      <c r="B854" s="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</row>
    <row r="855" spans="2:38" ht="14.25" x14ac:dyDescent="0.2">
      <c r="B855" s="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</row>
    <row r="856" spans="2:38" ht="14.25" x14ac:dyDescent="0.2">
      <c r="B856" s="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</row>
    <row r="857" spans="2:38" ht="14.25" x14ac:dyDescent="0.2">
      <c r="B857" s="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</row>
    <row r="858" spans="2:38" ht="14.25" x14ac:dyDescent="0.2">
      <c r="B858" s="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</row>
    <row r="859" spans="2:38" ht="14.25" x14ac:dyDescent="0.2">
      <c r="B859" s="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</row>
    <row r="860" spans="2:38" ht="14.25" x14ac:dyDescent="0.2">
      <c r="B860" s="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</row>
    <row r="861" spans="2:38" ht="14.25" x14ac:dyDescent="0.2">
      <c r="B861" s="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</row>
    <row r="862" spans="2:38" ht="14.25" x14ac:dyDescent="0.2">
      <c r="B862" s="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</row>
    <row r="863" spans="2:38" ht="14.25" x14ac:dyDescent="0.2">
      <c r="B863" s="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</row>
    <row r="864" spans="2:38" ht="14.25" x14ac:dyDescent="0.2">
      <c r="B864" s="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</row>
    <row r="865" spans="2:38" ht="14.25" x14ac:dyDescent="0.2">
      <c r="B865" s="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</row>
    <row r="866" spans="2:38" ht="14.25" x14ac:dyDescent="0.2">
      <c r="B866" s="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</row>
    <row r="867" spans="2:38" ht="14.25" x14ac:dyDescent="0.2">
      <c r="B867" s="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</row>
    <row r="868" spans="2:38" ht="14.25" x14ac:dyDescent="0.2">
      <c r="B868" s="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</row>
    <row r="869" spans="2:38" ht="14.25" x14ac:dyDescent="0.2">
      <c r="B869" s="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</row>
    <row r="870" spans="2:38" ht="14.25" x14ac:dyDescent="0.2">
      <c r="B870" s="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</row>
    <row r="871" spans="2:38" ht="14.25" x14ac:dyDescent="0.2">
      <c r="B871" s="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</row>
    <row r="872" spans="2:38" ht="14.25" x14ac:dyDescent="0.2">
      <c r="B872" s="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</row>
    <row r="873" spans="2:38" ht="14.25" x14ac:dyDescent="0.2">
      <c r="B873" s="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</row>
    <row r="874" spans="2:38" ht="14.25" x14ac:dyDescent="0.2">
      <c r="B874" s="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</row>
    <row r="875" spans="2:38" ht="14.25" x14ac:dyDescent="0.2">
      <c r="B875" s="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</row>
    <row r="876" spans="2:38" ht="14.25" x14ac:dyDescent="0.2">
      <c r="B876" s="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</row>
    <row r="877" spans="2:38" ht="14.25" x14ac:dyDescent="0.2">
      <c r="B877" s="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</row>
    <row r="878" spans="2:38" ht="14.25" x14ac:dyDescent="0.2">
      <c r="B878" s="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</row>
    <row r="879" spans="2:38" ht="14.25" x14ac:dyDescent="0.2">
      <c r="B879" s="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</row>
    <row r="880" spans="2:38" ht="14.25" x14ac:dyDescent="0.2">
      <c r="B880" s="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</row>
    <row r="881" spans="2:38" ht="14.25" x14ac:dyDescent="0.2">
      <c r="B881" s="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</row>
    <row r="882" spans="2:38" ht="14.25" x14ac:dyDescent="0.2">
      <c r="B882" s="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</row>
    <row r="883" spans="2:38" ht="14.25" x14ac:dyDescent="0.2">
      <c r="B883" s="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</row>
    <row r="884" spans="2:38" ht="14.25" x14ac:dyDescent="0.2">
      <c r="B884" s="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</row>
    <row r="885" spans="2:38" ht="14.25" x14ac:dyDescent="0.2">
      <c r="B885" s="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</row>
    <row r="886" spans="2:38" ht="14.25" x14ac:dyDescent="0.2">
      <c r="B886" s="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</row>
    <row r="887" spans="2:38" ht="14.25" x14ac:dyDescent="0.2">
      <c r="B887" s="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</row>
    <row r="888" spans="2:38" ht="14.25" x14ac:dyDescent="0.2">
      <c r="B888" s="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</row>
    <row r="889" spans="2:38" ht="14.25" x14ac:dyDescent="0.2">
      <c r="B889" s="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</row>
    <row r="890" spans="2:38" ht="14.25" x14ac:dyDescent="0.2">
      <c r="B890" s="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</row>
    <row r="891" spans="2:38" ht="14.25" x14ac:dyDescent="0.2">
      <c r="B891" s="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</row>
    <row r="892" spans="2:38" ht="14.25" x14ac:dyDescent="0.2">
      <c r="B892" s="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</row>
    <row r="893" spans="2:38" ht="14.25" x14ac:dyDescent="0.2">
      <c r="B893" s="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</row>
    <row r="894" spans="2:38" ht="14.25" x14ac:dyDescent="0.2">
      <c r="B894" s="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</row>
    <row r="895" spans="2:38" ht="14.25" x14ac:dyDescent="0.2">
      <c r="B895" s="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</row>
    <row r="896" spans="2:38" ht="14.25" x14ac:dyDescent="0.2">
      <c r="B896" s="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</row>
    <row r="897" spans="2:38" ht="14.25" x14ac:dyDescent="0.2">
      <c r="B897" s="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</row>
    <row r="898" spans="2:38" ht="14.25" x14ac:dyDescent="0.2">
      <c r="B898" s="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</row>
    <row r="899" spans="2:38" ht="14.25" x14ac:dyDescent="0.2">
      <c r="B899" s="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</row>
    <row r="900" spans="2:38" ht="14.25" x14ac:dyDescent="0.2">
      <c r="B900" s="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</row>
    <row r="901" spans="2:38" ht="14.25" x14ac:dyDescent="0.2">
      <c r="B901" s="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</row>
    <row r="902" spans="2:38" ht="14.25" x14ac:dyDescent="0.2">
      <c r="B902" s="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</row>
    <row r="903" spans="2:38" ht="14.25" x14ac:dyDescent="0.2">
      <c r="B903" s="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</row>
    <row r="904" spans="2:38" ht="14.25" x14ac:dyDescent="0.2">
      <c r="B904" s="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</row>
    <row r="905" spans="2:38" ht="14.25" x14ac:dyDescent="0.2">
      <c r="B905" s="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</row>
    <row r="906" spans="2:38" ht="14.25" x14ac:dyDescent="0.2">
      <c r="B906" s="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</row>
    <row r="907" spans="2:38" ht="14.25" x14ac:dyDescent="0.2">
      <c r="B907" s="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</row>
    <row r="908" spans="2:38" ht="14.25" x14ac:dyDescent="0.2">
      <c r="B908" s="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</row>
    <row r="909" spans="2:38" ht="14.25" x14ac:dyDescent="0.2">
      <c r="B909" s="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</row>
    <row r="910" spans="2:38" ht="14.25" x14ac:dyDescent="0.2">
      <c r="B910" s="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</row>
    <row r="911" spans="2:38" ht="14.25" x14ac:dyDescent="0.2">
      <c r="B911" s="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</row>
    <row r="912" spans="2:38" ht="14.25" x14ac:dyDescent="0.2">
      <c r="B912" s="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</row>
    <row r="913" spans="2:38" ht="14.25" x14ac:dyDescent="0.2">
      <c r="B913" s="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</row>
    <row r="914" spans="2:38" ht="14.25" x14ac:dyDescent="0.2">
      <c r="B914" s="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</row>
    <row r="915" spans="2:38" ht="14.25" x14ac:dyDescent="0.2">
      <c r="B915" s="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</row>
    <row r="916" spans="2:38" ht="14.25" x14ac:dyDescent="0.2">
      <c r="B916" s="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</row>
    <row r="917" spans="2:38" ht="14.25" x14ac:dyDescent="0.2">
      <c r="B917" s="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</row>
    <row r="918" spans="2:38" ht="14.25" x14ac:dyDescent="0.2">
      <c r="B918" s="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</row>
    <row r="919" spans="2:38" ht="14.25" x14ac:dyDescent="0.2">
      <c r="B919" s="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</row>
    <row r="920" spans="2:38" ht="14.25" x14ac:dyDescent="0.2">
      <c r="B920" s="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</row>
    <row r="921" spans="2:38" ht="14.25" x14ac:dyDescent="0.2">
      <c r="B921" s="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</row>
    <row r="922" spans="2:38" ht="14.25" x14ac:dyDescent="0.2">
      <c r="B922" s="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</row>
    <row r="923" spans="2:38" ht="14.25" x14ac:dyDescent="0.2">
      <c r="B923" s="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</row>
    <row r="924" spans="2:38" ht="14.25" x14ac:dyDescent="0.2">
      <c r="B924" s="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</row>
    <row r="925" spans="2:38" ht="14.25" x14ac:dyDescent="0.2">
      <c r="B925" s="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</row>
    <row r="926" spans="2:38" ht="14.25" x14ac:dyDescent="0.2">
      <c r="B926" s="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</row>
    <row r="927" spans="2:38" ht="14.25" x14ac:dyDescent="0.2">
      <c r="B927" s="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</row>
    <row r="928" spans="2:38" ht="14.25" x14ac:dyDescent="0.2">
      <c r="B928" s="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</row>
    <row r="929" spans="2:38" ht="14.25" x14ac:dyDescent="0.2">
      <c r="B929" s="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</row>
    <row r="930" spans="2:38" ht="14.25" x14ac:dyDescent="0.2">
      <c r="B930" s="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</row>
    <row r="931" spans="2:38" ht="14.25" x14ac:dyDescent="0.2">
      <c r="B931" s="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</row>
    <row r="932" spans="2:38" ht="14.25" x14ac:dyDescent="0.2">
      <c r="B932" s="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</row>
    <row r="933" spans="2:38" ht="14.25" x14ac:dyDescent="0.2">
      <c r="B933" s="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</row>
    <row r="934" spans="2:38" ht="14.25" x14ac:dyDescent="0.2">
      <c r="B934" s="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</row>
    <row r="935" spans="2:38" ht="14.25" x14ac:dyDescent="0.2">
      <c r="B935" s="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</row>
    <row r="936" spans="2:38" ht="14.25" x14ac:dyDescent="0.2">
      <c r="B936" s="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</row>
    <row r="937" spans="2:38" ht="14.25" x14ac:dyDescent="0.2">
      <c r="B937" s="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</row>
    <row r="938" spans="2:38" ht="14.25" x14ac:dyDescent="0.2">
      <c r="B938" s="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</row>
    <row r="939" spans="2:38" ht="14.25" x14ac:dyDescent="0.2">
      <c r="B939" s="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</row>
    <row r="940" spans="2:38" ht="14.25" x14ac:dyDescent="0.2">
      <c r="B940" s="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</row>
    <row r="941" spans="2:38" ht="14.25" x14ac:dyDescent="0.2">
      <c r="B941" s="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</row>
    <row r="942" spans="2:38" ht="14.25" x14ac:dyDescent="0.2">
      <c r="B942" s="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</row>
    <row r="943" spans="2:38" ht="14.25" x14ac:dyDescent="0.2">
      <c r="B943" s="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</row>
    <row r="944" spans="2:38" ht="14.25" x14ac:dyDescent="0.2">
      <c r="B944" s="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</row>
    <row r="945" spans="2:38" ht="14.25" x14ac:dyDescent="0.2">
      <c r="B945" s="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</row>
    <row r="946" spans="2:38" ht="14.25" x14ac:dyDescent="0.2">
      <c r="B946" s="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</row>
    <row r="947" spans="2:38" ht="14.25" x14ac:dyDescent="0.2">
      <c r="B947" s="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</row>
    <row r="948" spans="2:38" ht="14.25" x14ac:dyDescent="0.2">
      <c r="B948" s="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</row>
    <row r="949" spans="2:38" ht="14.25" x14ac:dyDescent="0.2">
      <c r="B949" s="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</row>
    <row r="950" spans="2:38" ht="14.25" x14ac:dyDescent="0.2">
      <c r="B950" s="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</row>
    <row r="951" spans="2:38" ht="14.25" x14ac:dyDescent="0.2">
      <c r="B951" s="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</row>
    <row r="952" spans="2:38" ht="14.25" x14ac:dyDescent="0.2">
      <c r="B952" s="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</row>
    <row r="953" spans="2:38" ht="14.25" x14ac:dyDescent="0.2">
      <c r="B953" s="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</row>
    <row r="954" spans="2:38" ht="14.25" x14ac:dyDescent="0.2">
      <c r="B954" s="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</row>
    <row r="955" spans="2:38" ht="14.25" x14ac:dyDescent="0.2">
      <c r="B955" s="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</row>
    <row r="956" spans="2:38" ht="14.25" x14ac:dyDescent="0.2">
      <c r="B956" s="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</row>
    <row r="957" spans="2:38" ht="14.25" x14ac:dyDescent="0.2">
      <c r="B957" s="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</row>
    <row r="958" spans="2:38" ht="14.25" x14ac:dyDescent="0.2">
      <c r="B958" s="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</row>
    <row r="959" spans="2:38" ht="14.25" x14ac:dyDescent="0.2">
      <c r="B959" s="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</row>
    <row r="960" spans="2:38" ht="14.25" x14ac:dyDescent="0.2">
      <c r="B960" s="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</row>
    <row r="961" spans="2:38" ht="14.25" x14ac:dyDescent="0.2">
      <c r="B961" s="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</row>
    <row r="962" spans="2:38" ht="14.25" x14ac:dyDescent="0.2">
      <c r="B962" s="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</row>
    <row r="963" spans="2:38" ht="14.25" x14ac:dyDescent="0.2">
      <c r="B963" s="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</row>
    <row r="964" spans="2:38" ht="14.25" x14ac:dyDescent="0.2">
      <c r="B964" s="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</row>
    <row r="965" spans="2:38" ht="14.25" x14ac:dyDescent="0.2">
      <c r="B965" s="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</row>
    <row r="966" spans="2:38" ht="14.25" x14ac:dyDescent="0.2">
      <c r="B966" s="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</row>
    <row r="967" spans="2:38" ht="14.25" x14ac:dyDescent="0.2">
      <c r="B967" s="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</row>
    <row r="968" spans="2:38" ht="14.25" x14ac:dyDescent="0.2">
      <c r="B968" s="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</row>
    <row r="969" spans="2:38" ht="14.25" x14ac:dyDescent="0.2">
      <c r="B969" s="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</row>
    <row r="970" spans="2:38" ht="14.25" x14ac:dyDescent="0.2">
      <c r="B970" s="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</row>
    <row r="971" spans="2:38" ht="14.25" x14ac:dyDescent="0.2">
      <c r="B971" s="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</row>
    <row r="972" spans="2:38" ht="14.25" x14ac:dyDescent="0.2">
      <c r="B972" s="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</row>
    <row r="973" spans="2:38" ht="14.25" x14ac:dyDescent="0.2">
      <c r="B973" s="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</row>
    <row r="974" spans="2:38" ht="14.25" x14ac:dyDescent="0.2">
      <c r="B974" s="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</row>
    <row r="975" spans="2:38" ht="14.25" x14ac:dyDescent="0.2">
      <c r="B975" s="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</row>
    <row r="976" spans="2:38" ht="14.25" x14ac:dyDescent="0.2">
      <c r="B976" s="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</row>
    <row r="977" spans="2:38" ht="14.25" x14ac:dyDescent="0.2">
      <c r="B977" s="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</row>
    <row r="978" spans="2:38" ht="14.25" x14ac:dyDescent="0.2">
      <c r="B978" s="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</row>
    <row r="979" spans="2:38" ht="14.25" x14ac:dyDescent="0.2">
      <c r="B979" s="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</row>
    <row r="980" spans="2:38" ht="14.25" x14ac:dyDescent="0.2">
      <c r="B980" s="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</row>
    <row r="981" spans="2:38" ht="14.25" x14ac:dyDescent="0.2">
      <c r="B981" s="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</row>
    <row r="982" spans="2:38" ht="14.25" x14ac:dyDescent="0.2">
      <c r="B982" s="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</row>
    <row r="983" spans="2:38" ht="14.25" x14ac:dyDescent="0.2">
      <c r="B983" s="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</row>
    <row r="984" spans="2:38" ht="14.25" x14ac:dyDescent="0.2">
      <c r="B984" s="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</row>
    <row r="985" spans="2:38" ht="14.25" x14ac:dyDescent="0.2">
      <c r="B985" s="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</row>
    <row r="986" spans="2:38" ht="14.25" x14ac:dyDescent="0.2">
      <c r="B986" s="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</row>
    <row r="987" spans="2:38" ht="14.25" x14ac:dyDescent="0.2">
      <c r="B987" s="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</row>
    <row r="988" spans="2:38" ht="14.25" x14ac:dyDescent="0.2">
      <c r="B988" s="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</row>
    <row r="989" spans="2:38" ht="14.25" x14ac:dyDescent="0.2">
      <c r="B989" s="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</row>
    <row r="990" spans="2:38" ht="14.25" x14ac:dyDescent="0.2">
      <c r="B990" s="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</row>
    <row r="991" spans="2:38" ht="14.25" x14ac:dyDescent="0.2">
      <c r="B991" s="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</row>
    <row r="992" spans="2:38" ht="14.25" x14ac:dyDescent="0.2">
      <c r="B992" s="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</row>
    <row r="993" spans="2:38" ht="14.25" x14ac:dyDescent="0.2">
      <c r="B993" s="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</row>
    <row r="994" spans="2:38" ht="14.25" x14ac:dyDescent="0.2">
      <c r="B994" s="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</row>
    <row r="995" spans="2:38" ht="14.25" x14ac:dyDescent="0.2">
      <c r="B995" s="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</row>
    <row r="996" spans="2:38" ht="14.25" x14ac:dyDescent="0.2">
      <c r="B996" s="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</row>
    <row r="997" spans="2:38" ht="14.25" x14ac:dyDescent="0.2">
      <c r="B997" s="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</row>
    <row r="998" spans="2:38" ht="14.25" x14ac:dyDescent="0.2">
      <c r="B998" s="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</row>
    <row r="999" spans="2:38" ht="14.25" x14ac:dyDescent="0.2">
      <c r="B999" s="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</row>
    <row r="1000" spans="2:38" ht="14.25" x14ac:dyDescent="0.2">
      <c r="B1000" s="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</row>
    <row r="1001" spans="2:38" ht="14.25" x14ac:dyDescent="0.2">
      <c r="B1001" s="4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</row>
    <row r="1002" spans="2:38" ht="14.25" x14ac:dyDescent="0.2">
      <c r="B1002" s="4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</row>
    <row r="1003" spans="2:38" ht="14.25" x14ac:dyDescent="0.2">
      <c r="B1003" s="4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</row>
    <row r="1004" spans="2:38" ht="14.25" x14ac:dyDescent="0.2">
      <c r="B1004" s="4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</row>
  </sheetData>
  <sortState xmlns:xlrd2="http://schemas.microsoft.com/office/spreadsheetml/2017/richdata2" ref="B2:AN129">
    <sortCondition ref="B2:B129"/>
  </sortState>
  <pageMargins left="0.7" right="0.7" top="0.75" bottom="0.75" header="0.3" footer="0.3"/>
  <pageSetup orientation="portrait" r:id="rId1"/>
  <ignoredErrors>
    <ignoredError sqref="U2:U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rightToLeft="1" workbookViewId="0"/>
  </sheetViews>
  <sheetFormatPr defaultColWidth="15.125" defaultRowHeight="15" customHeight="1" x14ac:dyDescent="0.2"/>
  <cols>
    <col min="1" max="10" width="8.625" customWidth="1"/>
  </cols>
  <sheetData>
    <row r="1" spans="1:10" ht="14.25" customHeight="1" x14ac:dyDescent="0.2">
      <c r="A1" s="2"/>
      <c r="B1" s="2"/>
      <c r="C1" s="2"/>
      <c r="D1" s="2"/>
      <c r="E1" s="2"/>
      <c r="F1" s="2"/>
      <c r="G1" s="4"/>
      <c r="H1" s="4"/>
      <c r="I1" s="4"/>
      <c r="J1" s="4"/>
    </row>
    <row r="2" spans="1:10" ht="14.25" customHeight="1" x14ac:dyDescent="0.2">
      <c r="A2" s="2"/>
      <c r="B2" s="2"/>
      <c r="C2" s="2"/>
      <c r="D2" s="2"/>
      <c r="E2" s="2"/>
      <c r="F2" s="2"/>
      <c r="G2" s="4"/>
      <c r="H2" s="4"/>
      <c r="I2" s="4"/>
      <c r="J2" s="4"/>
    </row>
    <row r="3" spans="1:10" ht="14.25" customHeight="1" x14ac:dyDescent="0.2">
      <c r="A3" s="2"/>
      <c r="B3" s="2"/>
      <c r="C3" s="2"/>
      <c r="D3" s="2"/>
      <c r="E3" s="2"/>
      <c r="F3" s="2"/>
      <c r="G3" s="4"/>
      <c r="H3" s="4"/>
      <c r="I3" s="4"/>
      <c r="J3" s="4"/>
    </row>
    <row r="4" spans="1:10" ht="14.25" customHeight="1" x14ac:dyDescent="0.2">
      <c r="A4" s="2"/>
      <c r="B4" s="2"/>
      <c r="C4" s="2"/>
      <c r="D4" s="2"/>
      <c r="E4" s="2"/>
      <c r="F4" s="2"/>
      <c r="G4" s="4"/>
      <c r="H4" s="4"/>
      <c r="I4" s="4"/>
      <c r="J4" s="4"/>
    </row>
    <row r="5" spans="1:10" ht="14.25" customHeight="1" x14ac:dyDescent="0.2">
      <c r="A5" s="2"/>
      <c r="B5" s="2"/>
      <c r="C5" s="2"/>
      <c r="D5" s="2"/>
      <c r="E5" s="2"/>
      <c r="F5" s="2"/>
      <c r="G5" s="4"/>
      <c r="H5" s="4"/>
      <c r="I5" s="4"/>
      <c r="J5" s="4"/>
    </row>
    <row r="6" spans="1:10" ht="14.25" customHeight="1" x14ac:dyDescent="0.2">
      <c r="A6" s="2"/>
      <c r="B6" s="2"/>
      <c r="C6" s="2"/>
      <c r="D6" s="2"/>
      <c r="E6" s="2"/>
      <c r="F6" s="2"/>
      <c r="G6" s="4"/>
      <c r="H6" s="4"/>
      <c r="I6" s="4"/>
      <c r="J6" s="4"/>
    </row>
    <row r="7" spans="1:10" ht="14.25" customHeight="1" x14ac:dyDescent="0.2">
      <c r="A7" s="2"/>
      <c r="B7" s="2"/>
      <c r="C7" s="2"/>
      <c r="D7" s="2"/>
      <c r="E7" s="2"/>
      <c r="F7" s="2"/>
      <c r="G7" s="4"/>
      <c r="H7" s="4"/>
      <c r="I7" s="4"/>
      <c r="J7" s="4"/>
    </row>
    <row r="8" spans="1:10" ht="14.25" customHeight="1" x14ac:dyDescent="0.2">
      <c r="A8" s="2"/>
      <c r="B8" s="2"/>
      <c r="C8" s="2"/>
      <c r="D8" s="2"/>
      <c r="E8" s="2"/>
      <c r="F8" s="2"/>
      <c r="G8" s="4"/>
      <c r="H8" s="4"/>
      <c r="I8" s="4"/>
      <c r="J8" s="4"/>
    </row>
    <row r="9" spans="1:10" ht="14.25" customHeight="1" x14ac:dyDescent="0.2">
      <c r="A9" s="2"/>
      <c r="B9" s="2"/>
      <c r="C9" s="2"/>
      <c r="D9" s="2"/>
      <c r="E9" s="2"/>
      <c r="F9" s="2"/>
      <c r="G9" s="4"/>
      <c r="H9" s="4"/>
      <c r="I9" s="4"/>
      <c r="J9" s="4"/>
    </row>
    <row r="10" spans="1:10" ht="14.25" customHeight="1" x14ac:dyDescent="0.2">
      <c r="A10" s="2"/>
      <c r="B10" s="2"/>
      <c r="C10" s="2"/>
      <c r="D10" s="2"/>
      <c r="E10" s="2"/>
      <c r="F10" s="2"/>
      <c r="G10" s="4"/>
      <c r="H10" s="4"/>
      <c r="I10" s="4"/>
      <c r="J10" s="4"/>
    </row>
    <row r="11" spans="1:10" ht="14.25" customHeight="1" x14ac:dyDescent="0.2">
      <c r="A11" s="2"/>
      <c r="B11" s="2"/>
      <c r="C11" s="2"/>
      <c r="D11" s="2"/>
      <c r="E11" s="2"/>
      <c r="F11" s="2"/>
      <c r="G11" s="4"/>
      <c r="H11" s="4"/>
      <c r="I11" s="4"/>
      <c r="J11" s="4"/>
    </row>
    <row r="12" spans="1:10" ht="14.25" customHeight="1" x14ac:dyDescent="0.2">
      <c r="A12" s="2"/>
      <c r="B12" s="2"/>
      <c r="C12" s="2"/>
      <c r="D12" s="2"/>
      <c r="E12" s="2"/>
      <c r="F12" s="2"/>
      <c r="G12" s="4"/>
      <c r="H12" s="4"/>
      <c r="I12" s="4"/>
      <c r="J12" s="4"/>
    </row>
    <row r="13" spans="1:10" ht="14.25" customHeight="1" x14ac:dyDescent="0.2">
      <c r="A13" s="2"/>
      <c r="B13" s="2"/>
      <c r="C13" s="2"/>
      <c r="D13" s="2"/>
      <c r="E13" s="2"/>
      <c r="F13" s="2"/>
      <c r="G13" s="4"/>
      <c r="H13" s="4"/>
      <c r="I13" s="4"/>
      <c r="J13" s="4"/>
    </row>
    <row r="14" spans="1:10" ht="14.25" customHeight="1" x14ac:dyDescent="0.2">
      <c r="A14" s="2"/>
      <c r="B14" s="2"/>
      <c r="C14" s="2"/>
      <c r="D14" s="2"/>
      <c r="E14" s="2"/>
      <c r="F14" s="2"/>
      <c r="G14" s="4"/>
      <c r="H14" s="4"/>
      <c r="I14" s="4"/>
      <c r="J14" s="4"/>
    </row>
    <row r="15" spans="1:10" ht="14.25" customHeight="1" x14ac:dyDescent="0.2">
      <c r="A15" s="2"/>
      <c r="B15" s="2"/>
      <c r="C15" s="2"/>
      <c r="D15" s="2"/>
      <c r="E15" s="2"/>
      <c r="F15" s="2"/>
      <c r="G15" s="4"/>
      <c r="H15" s="4"/>
      <c r="I15" s="4"/>
      <c r="J15" s="4"/>
    </row>
    <row r="16" spans="1:10" ht="14.25" customHeight="1" x14ac:dyDescent="0.2">
      <c r="A16" s="2"/>
      <c r="B16" s="2"/>
      <c r="C16" s="2"/>
      <c r="D16" s="2"/>
      <c r="E16" s="2"/>
      <c r="F16" s="2"/>
      <c r="G16" s="4"/>
      <c r="H16" s="4"/>
      <c r="I16" s="4"/>
      <c r="J16" s="4"/>
    </row>
    <row r="17" spans="1:10" ht="14.25" customHeight="1" x14ac:dyDescent="0.2">
      <c r="A17" s="2"/>
      <c r="B17" s="2"/>
      <c r="C17" s="2"/>
      <c r="D17" s="2"/>
      <c r="E17" s="2"/>
      <c r="F17" s="2"/>
      <c r="G17" s="4"/>
      <c r="H17" s="4"/>
      <c r="I17" s="4"/>
      <c r="J17" s="4"/>
    </row>
    <row r="18" spans="1:10" ht="14.25" customHeight="1" x14ac:dyDescent="0.2">
      <c r="A18" s="2"/>
      <c r="B18" s="2"/>
      <c r="C18" s="2"/>
      <c r="D18" s="2"/>
      <c r="E18" s="2"/>
      <c r="F18" s="2"/>
      <c r="G18" s="4"/>
      <c r="H18" s="4"/>
      <c r="I18" s="4"/>
      <c r="J18" s="4"/>
    </row>
    <row r="19" spans="1:10" ht="14.25" customHeight="1" x14ac:dyDescent="0.2">
      <c r="A19" s="2"/>
      <c r="B19" s="2"/>
      <c r="C19" s="2"/>
      <c r="D19" s="2"/>
      <c r="E19" s="2"/>
      <c r="F19" s="2"/>
      <c r="G19" s="4"/>
      <c r="H19" s="4"/>
      <c r="I19" s="4"/>
      <c r="J19" s="4"/>
    </row>
    <row r="20" spans="1:10" ht="14.25" customHeight="1" x14ac:dyDescent="0.2">
      <c r="A20" s="2"/>
      <c r="B20" s="2"/>
      <c r="C20" s="2"/>
      <c r="D20" s="2"/>
      <c r="E20" s="2"/>
      <c r="F20" s="2"/>
      <c r="G20" s="4"/>
      <c r="H20" s="4"/>
      <c r="I20" s="4"/>
      <c r="J20" s="4"/>
    </row>
    <row r="21" spans="1:10" ht="14.25" customHeight="1" x14ac:dyDescent="0.2">
      <c r="A21" s="2"/>
      <c r="B21" s="2"/>
      <c r="C21" s="2"/>
      <c r="D21" s="2"/>
      <c r="E21" s="2"/>
      <c r="F21" s="2"/>
      <c r="G21" s="4"/>
      <c r="H21" s="4"/>
      <c r="I21" s="4"/>
      <c r="J21" s="4"/>
    </row>
    <row r="22" spans="1:10" ht="14.25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ht="14.2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ht="14.2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ht="14.25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ht="14.2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ht="14.2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ht="14.2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ht="14.2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ht="14.2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ht="14.25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ht="14.2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ht="14.2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ht="14.2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ht="14.2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ht="14.2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ht="14.2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ht="14.2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ht="14.2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ht="14.2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14.2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ht="14.2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ht="14.2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ht="14.2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ht="14.2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ht="14.25" x14ac:dyDescent="0.2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ht="14.2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ht="14.2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ht="14.2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ht="14.2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ht="14.2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ht="14.2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ht="14.2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ht="14.2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ht="14.2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ht="14.2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 ht="14.2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ht="14.2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ht="14.2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 ht="14.2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0" ht="14.2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 ht="14.2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 ht="14.2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 ht="14.2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 ht="14.2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 ht="14.2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 ht="14.2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 ht="14.2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ht="14.2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 ht="14.2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10" ht="14.2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 ht="14.2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 ht="14.2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ht="14.2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 ht="14.2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0" ht="14.2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spans="1:10" ht="14.2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spans="1:10" ht="14.2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0" ht="14.2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spans="1:10" ht="14.2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spans="1:10" ht="14.2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spans="1:10" ht="14.2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 ht="14.2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ht="14.2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 ht="14.25" x14ac:dyDescent="0.2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ht="14.2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spans="1:10" ht="14.2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 ht="14.2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spans="1:10" ht="14.2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ht="14.2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ht="14.2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ht="14.2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ht="14.2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ht="14.2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 ht="14.2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spans="1:10" ht="14.2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spans="1:10" ht="14.2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spans="1:10" ht="14.2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spans="1:10" ht="14.2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spans="1:10" ht="14.2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ht="14.2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ht="14.2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ht="14.2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ht="14.2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ht="14.2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ht="14.2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ht="14.2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ht="14.2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ht="14.25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ht="14.2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ht="14.2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ht="14.2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ht="14.2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ht="14.2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ht="14.25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ht="14.2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ht="14.2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ht="14.2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ht="14.2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ht="14.2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ht="14.25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ht="14.2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ht="14.2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ht="14.2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ht="14.2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ht="14.2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ht="14.25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ht="14.2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ht="14.2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ht="14.25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ht="14.2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ht="14.2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ht="14.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ht="14.2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ht="14.2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spans="1:10" ht="14.25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spans="1:10" ht="14.2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spans="1:10" ht="14.2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spans="1:10" ht="14.25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spans="1:10" ht="14.2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spans="1:10" ht="14.2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pans="1:10" ht="14.2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spans="1:10" ht="14.2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spans="1:10" ht="14.2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spans="1:10" ht="14.2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spans="1:10" ht="14.2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spans="1:10" ht="14.2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spans="1:10" ht="14.25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spans="1:10" ht="14.2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spans="1:10" ht="14.2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spans="1:10" ht="14.2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pans="1:10" ht="14.2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 ht="14.2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spans="1:10" ht="14.25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spans="1:10" ht="14.2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spans="1:10" ht="14.2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spans="1:10" ht="14.2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spans="1:10" ht="14.2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spans="1:10" ht="14.2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spans="1:10" ht="14.2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spans="1:10" ht="14.2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pans="1:10" ht="14.2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spans="1:10" ht="14.2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spans="1:10" ht="14.2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spans="1:10" ht="14.2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pans="1:10" ht="14.2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spans="1:10" ht="14.2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spans="1:10" ht="14.2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spans="1:10" ht="14.2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spans="1:10" ht="14.2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spans="1:10" ht="14.2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spans="1:10" ht="14.2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spans="1:10" ht="14.2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spans="1:10" ht="14.2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spans="1:10" ht="14.25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spans="1:10" ht="14.2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spans="1:10" ht="14.2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spans="1:10" ht="14.2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spans="1:10" ht="14.2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pans="1:10" ht="14.2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spans="1:10" ht="14.25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spans="1:10" ht="14.2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spans="1:10" ht="14.2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spans="1:10" ht="14.2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spans="1:10" ht="14.2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spans="1:10" ht="14.2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 spans="1:10" ht="14.25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spans="1:10" ht="14.2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spans="1:10" ht="14.2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spans="1:10" ht="14.25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spans="1:10" ht="14.2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spans="1:10" ht="14.2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spans="1:10" ht="14.2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spans="1:10" ht="14.2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spans="1:10" ht="14.2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 spans="1:10" ht="14.2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 spans="1:10" ht="14.2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spans="1:10" ht="14.2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spans="1:10" ht="14.25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 spans="1:10" ht="14.2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 spans="1:10" ht="14.2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 spans="1:10" ht="14.25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spans="1:10" ht="14.2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spans="1:10" ht="14.2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spans="1:10" ht="14.25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spans="1:10" ht="14.2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spans="1:10" ht="14.2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spans="1:10" ht="14.2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spans="1:10" ht="14.2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spans="1:10" ht="14.2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spans="1:10" ht="14.2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spans="1:10" ht="14.2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spans="1:10" ht="14.2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 spans="1:10" ht="14.25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 spans="1:10" ht="14.2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 spans="1:10" ht="14.2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spans="1:10" ht="14.2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 spans="1:10" ht="14.2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 spans="1:10" ht="14.2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 spans="1:10" ht="14.25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 spans="1:10" ht="14.2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 spans="1:10" ht="14.2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 spans="1:10" ht="14.2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 spans="1:10" ht="14.2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 spans="1:10" ht="14.2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 spans="1:10" ht="14.25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 spans="1:10" ht="14.2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 spans="1:10" ht="14.2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spans="1:10" ht="14.25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spans="1:10" ht="14.2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spans="1:10" ht="14.2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 spans="1:10" ht="14.25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 spans="1:10" ht="14.2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 spans="1:10" ht="14.2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spans="1:10" ht="14.2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spans="1:10" ht="14.2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 spans="1:10" ht="14.2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spans="1:10" ht="14.25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 spans="1:10" ht="14.2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 spans="1:10" ht="14.2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 spans="1:10" ht="14.25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 spans="1:10" ht="14.2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 spans="1:10" ht="14.2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 spans="1:10" ht="14.25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 spans="1:10" ht="14.2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 spans="1:10" ht="14.2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 spans="1:10" ht="14.2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 spans="1:10" ht="14.2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 spans="1:10" ht="14.2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 spans="1:10" ht="14.25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 spans="1:10" ht="14.2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 spans="1:10" ht="14.2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 spans="1:10" ht="14.2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 spans="1:10" ht="14.2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 spans="1:10" ht="14.2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 spans="1:10" ht="14.2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 spans="1:10" ht="14.25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 spans="1:10" ht="14.2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 spans="1:10" ht="14.25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 spans="1:10" ht="14.2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 spans="1:10" ht="14.25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 spans="1:10" ht="14.25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 spans="1:10" ht="14.25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spans="1:10" ht="14.2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spans="1:10" ht="14.25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 spans="1:10" ht="14.2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spans="1:10" ht="14.2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 spans="1:10" ht="14.2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 spans="1:10" ht="14.25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 spans="1:10" ht="14.2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 spans="1:10" ht="14.2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 spans="1:10" ht="14.25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 spans="1:10" ht="14.25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 spans="1:10" ht="14.2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 spans="1:10" ht="14.25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 spans="1:10" ht="14.2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 spans="1:10" ht="14.2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 spans="1:10" ht="14.2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 spans="1:10" ht="14.25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 spans="1:10" ht="14.2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 spans="1:10" ht="14.2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 spans="1:10" ht="14.2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 spans="1:10" ht="14.25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 spans="1:10" ht="14.2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 spans="1:10" ht="14.25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 spans="1:10" ht="14.2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 spans="1:10" ht="14.25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 spans="1:10" ht="14.2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 spans="1:10" ht="14.25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 spans="1:10" ht="14.2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 spans="1:10" ht="14.25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 spans="1:10" ht="14.25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 spans="1:10" ht="14.25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 spans="1:10" ht="14.25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spans="1:10" ht="14.25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 spans="1:10" ht="14.2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 spans="1:10" ht="14.2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 spans="1:10" ht="14.2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 spans="1:10" ht="14.25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 spans="1:10" ht="14.2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 spans="1:10" ht="14.25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 spans="1:10" ht="14.2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 spans="1:10" ht="14.25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 spans="1:10" ht="14.25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 spans="1:10" ht="14.25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 spans="1:10" ht="14.25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 spans="1:10" ht="14.25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 spans="1:10" ht="14.2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 spans="1:10" ht="14.25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 spans="1:10" ht="14.2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 spans="1:10" ht="14.25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 spans="1:10" ht="14.2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 spans="1:10" ht="14.25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spans="1:10" ht="14.2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 spans="1:10" ht="14.25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 spans="1:10" ht="14.25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spans="1:10" ht="14.25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spans="1:10" ht="14.2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 spans="1:10" ht="14.2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 spans="1:10" ht="14.25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 spans="1:10" ht="14.2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 spans="1:10" ht="14.25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 spans="1:10" ht="14.2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spans="1:10" ht="14.25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 spans="1:10" ht="14.2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 spans="1:10" ht="14.25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 spans="1:10" ht="14.25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 spans="1:10" ht="14.25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spans="1:10" ht="14.2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 spans="1:10" ht="14.25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spans="1:10" ht="14.2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spans="1:10" ht="14.25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 spans="1:10" ht="14.2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 spans="1:10" ht="14.25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 spans="1:10" ht="14.2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spans="1:10" ht="14.25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 spans="1:10" ht="14.25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spans="1:10" ht="14.25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spans="1:10" ht="14.25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 spans="1:10" ht="14.25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 spans="1:10" ht="14.2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 spans="1:10" ht="14.25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 spans="1:10" ht="14.2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 spans="1:10" ht="14.25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 spans="1:10" ht="14.2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 spans="1:10" ht="14.25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 spans="1:10" ht="14.25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 spans="1:10" ht="14.25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 spans="1:10" ht="14.2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 spans="1:10" ht="14.2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 spans="1:10" ht="14.2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 spans="1:10" ht="14.2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 spans="1:10" ht="14.2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 spans="1:10" ht="14.2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 spans="1:10" ht="14.2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 spans="1:10" ht="14.2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 spans="1:10" ht="14.25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spans="1:10" ht="14.2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 spans="1:10" ht="14.2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 spans="1:10" ht="14.2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 spans="1:10" ht="14.2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 spans="1:10" ht="14.2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 spans="1:10" ht="14.25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 spans="1:10" ht="14.2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 spans="1:10" ht="14.2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 spans="1:10" ht="14.2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 spans="1:10" ht="14.2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 spans="1:10" ht="14.2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 spans="1:10" ht="14.2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 spans="1:10" ht="14.2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spans="1:10" ht="14.2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 spans="1:10" ht="14.2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 spans="1:10" ht="14.25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 spans="1:10" ht="14.25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 spans="1:10" ht="14.25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 spans="1:10" ht="14.2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 spans="1:10" ht="14.25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 spans="1:10" ht="14.2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 spans="1:10" ht="14.2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 spans="1:10" ht="14.2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 spans="1:10" ht="14.2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 spans="1:10" ht="14.25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 spans="1:10" ht="14.2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 spans="1:10" ht="14.25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 spans="1:10" ht="14.2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 spans="1:10" ht="14.25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 spans="1:10" ht="14.25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 spans="1:10" ht="14.25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 spans="1:10" ht="14.2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 spans="1:10" ht="14.2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 spans="1:10" ht="14.2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 spans="1:10" ht="14.25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 spans="1:10" ht="14.2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 spans="1:10" ht="14.25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 spans="1:10" ht="14.2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 spans="1:10" ht="14.25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 spans="1:10" ht="14.25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 spans="1:10" ht="14.25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 spans="1:10" ht="14.2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 spans="1:10" ht="14.2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 spans="1:10" ht="14.2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 spans="1:10" ht="14.2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 spans="1:10" ht="14.25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 spans="1:10" ht="14.2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 spans="1:10" ht="14.25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 spans="1:10" ht="14.2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 spans="1:10" ht="14.25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 spans="1:10" ht="14.25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 spans="1:10" ht="14.25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 spans="1:10" ht="14.2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 spans="1:10" ht="14.25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 spans="1:10" ht="14.2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 spans="1:10" ht="14.25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 spans="1:10" ht="14.2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 spans="1:10" ht="14.25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 spans="1:10" ht="14.2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 spans="1:10" ht="14.25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 spans="1:10" ht="14.25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 spans="1:10" ht="14.2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 spans="1:10" ht="14.2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 spans="1:10" ht="14.2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 spans="1:10" ht="14.2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 spans="1:10" ht="14.2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 spans="1:10" ht="14.2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 spans="1:10" ht="14.2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 spans="1:10" ht="14.2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 spans="1:10" ht="14.2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 spans="1:10" ht="14.2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 spans="1:10" ht="14.2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 spans="1:10" ht="14.2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 spans="1:10" ht="14.2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 spans="1:10" ht="14.2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 spans="1:10" ht="14.2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 spans="1:10" ht="14.2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 spans="1:10" ht="14.2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 spans="1:10" ht="14.2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 spans="1:10" ht="14.2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 spans="1:10" ht="14.2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 spans="1:10" ht="14.2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 spans="1:10" ht="14.2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 spans="1:10" ht="14.2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 spans="1:10" ht="14.2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 spans="1:10" ht="14.2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 spans="1:10" ht="14.2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 spans="1:10" ht="14.2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 spans="1:10" ht="14.2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 spans="1:10" ht="14.2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 spans="1:10" ht="14.2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 spans="1:10" ht="14.2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 spans="1:10" ht="14.2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 spans="1:10" ht="14.2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 spans="1:10" ht="14.2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 spans="1:10" ht="14.2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 spans="1:10" ht="14.2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 spans="1:10" ht="14.2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 spans="1:10" ht="14.2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 spans="1:10" ht="14.2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 spans="1:10" ht="14.2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 spans="1:10" ht="14.2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 spans="1:10" ht="14.2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 spans="1:10" ht="14.2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 spans="1:10" ht="14.2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 spans="1:10" ht="14.2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 spans="1:10" ht="14.2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 spans="1:10" ht="14.2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 spans="1:10" ht="14.2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 spans="1:10" ht="14.2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 spans="1:10" ht="14.2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 spans="1:10" ht="14.2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 spans="1:10" ht="14.2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 spans="1:10" ht="14.2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 spans="1:10" ht="14.2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 spans="1:10" ht="14.2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 spans="1:10" ht="14.2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 spans="1:10" ht="14.2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 spans="1:10" ht="14.2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 spans="1:10" ht="14.2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 spans="1:10" ht="14.2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 spans="1:10" ht="14.2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 spans="1:10" ht="14.2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 spans="1:10" ht="14.2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 spans="1:10" ht="14.2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 spans="1:10" ht="14.2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 spans="1:10" ht="14.2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 spans="1:10" ht="14.2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 spans="1:10" ht="14.2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 spans="1:10" ht="14.2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 spans="1:10" ht="14.2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 spans="1:10" ht="14.2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 spans="1:10" ht="14.2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 spans="1:10" ht="14.2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 spans="1:10" ht="14.2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 spans="1:10" ht="14.2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 spans="1:10" ht="14.2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 spans="1:10" ht="14.2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 spans="1:10" ht="14.2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 spans="1:10" ht="14.2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 spans="1:10" ht="14.2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 spans="1:10" ht="14.2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 spans="1:10" ht="14.2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 spans="1:10" ht="14.2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 spans="1:10" ht="14.2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 spans="1:10" ht="14.2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 spans="1:10" ht="14.2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 spans="1:10" ht="14.2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 spans="1:10" ht="14.2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 spans="1:10" ht="14.2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 spans="1:10" ht="14.2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</row>
    <row r="509" spans="1:10" ht="14.2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</row>
    <row r="510" spans="1:10" ht="14.2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</row>
    <row r="511" spans="1:10" ht="14.2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</row>
    <row r="512" spans="1:10" ht="14.2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</row>
    <row r="513" spans="1:10" ht="14.2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</row>
    <row r="514" spans="1:10" ht="14.2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</row>
    <row r="515" spans="1:10" ht="14.2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</row>
    <row r="516" spans="1:10" ht="14.2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</row>
    <row r="517" spans="1:10" ht="14.2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</row>
    <row r="518" spans="1:10" ht="14.2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</row>
    <row r="519" spans="1:10" ht="14.2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</row>
    <row r="520" spans="1:10" ht="14.2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</row>
    <row r="521" spans="1:10" ht="14.2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</row>
    <row r="522" spans="1:10" ht="14.2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</row>
    <row r="523" spans="1:10" ht="14.2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</row>
    <row r="524" spans="1:10" ht="14.2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</row>
    <row r="525" spans="1:10" ht="14.2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</row>
    <row r="526" spans="1:10" ht="14.2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</row>
    <row r="527" spans="1:10" ht="14.2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</row>
    <row r="528" spans="1:10" ht="14.2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</row>
    <row r="529" spans="1:10" ht="14.2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</row>
    <row r="530" spans="1:10" ht="14.2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</row>
    <row r="531" spans="1:10" ht="14.2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</row>
    <row r="532" spans="1:10" ht="14.2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</row>
    <row r="533" spans="1:10" ht="14.2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</row>
    <row r="534" spans="1:10" ht="14.2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</row>
    <row r="535" spans="1:10" ht="14.2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</row>
    <row r="536" spans="1:10" ht="14.2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</row>
    <row r="537" spans="1:10" ht="14.2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</row>
    <row r="538" spans="1:10" ht="14.2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</row>
    <row r="539" spans="1:10" ht="14.2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</row>
    <row r="540" spans="1:10" ht="14.2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</row>
    <row r="541" spans="1:10" ht="14.2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</row>
    <row r="542" spans="1:10" ht="14.2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</row>
    <row r="543" spans="1:10" ht="14.2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</row>
    <row r="544" spans="1:10" ht="14.2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</row>
    <row r="545" spans="1:10" ht="14.2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</row>
    <row r="546" spans="1:10" ht="14.2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</row>
    <row r="547" spans="1:10" ht="14.2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</row>
    <row r="548" spans="1:10" ht="14.2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</row>
    <row r="549" spans="1:10" ht="14.2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</row>
    <row r="550" spans="1:10" ht="14.2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</row>
    <row r="551" spans="1:10" ht="14.2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</row>
    <row r="552" spans="1:10" ht="14.2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</row>
    <row r="553" spans="1:10" ht="14.2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</row>
    <row r="554" spans="1:10" ht="14.2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</row>
    <row r="555" spans="1:10" ht="14.2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</row>
    <row r="556" spans="1:10" ht="14.2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</row>
    <row r="557" spans="1:10" ht="14.2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</row>
    <row r="558" spans="1:10" ht="14.2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</row>
    <row r="559" spans="1:10" ht="14.2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</row>
    <row r="560" spans="1:10" ht="14.2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</row>
    <row r="561" spans="1:10" ht="14.2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</row>
    <row r="562" spans="1:10" ht="14.2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</row>
    <row r="563" spans="1:10" ht="14.2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</row>
    <row r="564" spans="1:10" ht="14.2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</row>
    <row r="565" spans="1:10" ht="14.2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</row>
    <row r="566" spans="1:10" ht="14.2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</row>
    <row r="567" spans="1:10" ht="14.2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</row>
    <row r="568" spans="1:10" ht="14.2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</row>
    <row r="569" spans="1:10" ht="14.2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</row>
    <row r="570" spans="1:10" ht="14.2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</row>
    <row r="571" spans="1:10" ht="14.2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</row>
    <row r="572" spans="1:10" ht="14.2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</row>
    <row r="573" spans="1:10" ht="14.2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</row>
    <row r="574" spans="1:10" ht="14.2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</row>
    <row r="575" spans="1:10" ht="14.2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</row>
    <row r="576" spans="1:10" ht="14.2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</row>
    <row r="577" spans="1:10" ht="14.2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</row>
    <row r="578" spans="1:10" ht="14.2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</row>
    <row r="579" spans="1:10" ht="14.2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</row>
    <row r="580" spans="1:10" ht="14.2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</row>
    <row r="581" spans="1:10" ht="14.2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</row>
    <row r="582" spans="1:10" ht="14.2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</row>
    <row r="583" spans="1:10" ht="14.2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</row>
    <row r="584" spans="1:10" ht="14.2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</row>
    <row r="585" spans="1:10" ht="14.2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</row>
    <row r="586" spans="1:10" ht="14.2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</row>
    <row r="587" spans="1:10" ht="14.2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</row>
    <row r="588" spans="1:10" ht="14.2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</row>
    <row r="589" spans="1:10" ht="14.2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</row>
    <row r="590" spans="1:10" ht="14.2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</row>
    <row r="591" spans="1:10" ht="14.2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</row>
    <row r="592" spans="1:10" ht="14.2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</row>
    <row r="593" spans="1:10" ht="14.2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</row>
    <row r="594" spans="1:10" ht="14.2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</row>
    <row r="595" spans="1:10" ht="14.2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</row>
    <row r="596" spans="1:10" ht="14.2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</row>
    <row r="597" spans="1:10" ht="14.2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</row>
    <row r="598" spans="1:10" ht="14.2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</row>
    <row r="599" spans="1:10" ht="14.2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</row>
    <row r="600" spans="1:10" ht="14.2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</row>
    <row r="601" spans="1:10" ht="14.2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</row>
    <row r="602" spans="1:10" ht="14.2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</row>
    <row r="603" spans="1:10" ht="14.2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</row>
    <row r="604" spans="1:10" ht="14.2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</row>
    <row r="605" spans="1:10" ht="14.2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</row>
    <row r="606" spans="1:10" ht="14.2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</row>
    <row r="607" spans="1:10" ht="14.2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</row>
    <row r="608" spans="1:10" ht="14.2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</row>
    <row r="609" spans="1:10" ht="14.2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</row>
    <row r="610" spans="1:10" ht="14.2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</row>
    <row r="611" spans="1:10" ht="14.2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</row>
    <row r="612" spans="1:10" ht="14.2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</row>
    <row r="613" spans="1:10" ht="14.2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</row>
    <row r="614" spans="1:10" ht="14.2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</row>
    <row r="615" spans="1:10" ht="14.2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</row>
    <row r="616" spans="1:10" ht="14.2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</row>
    <row r="617" spans="1:10" ht="14.2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</row>
    <row r="618" spans="1:10" ht="14.2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</row>
    <row r="619" spans="1:10" ht="14.2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</row>
    <row r="620" spans="1:10" ht="14.2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</row>
    <row r="621" spans="1:10" ht="14.2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</row>
    <row r="622" spans="1:10" ht="14.2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</row>
    <row r="623" spans="1:10" ht="14.2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</row>
    <row r="624" spans="1:10" ht="14.2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</row>
    <row r="625" spans="1:10" ht="14.2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</row>
    <row r="626" spans="1:10" ht="14.2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</row>
    <row r="627" spans="1:10" ht="14.2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</row>
    <row r="628" spans="1:10" ht="14.2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</row>
    <row r="629" spans="1:10" ht="14.2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</row>
    <row r="630" spans="1:10" ht="14.2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</row>
    <row r="631" spans="1:10" ht="14.2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</row>
    <row r="632" spans="1:10" ht="14.2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</row>
    <row r="633" spans="1:10" ht="14.2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</row>
    <row r="634" spans="1:10" ht="14.2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</row>
    <row r="635" spans="1:10" ht="14.2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</row>
    <row r="636" spans="1:10" ht="14.2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</row>
    <row r="637" spans="1:10" ht="14.2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</row>
    <row r="638" spans="1:10" ht="14.2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</row>
    <row r="639" spans="1:10" ht="14.2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</row>
    <row r="640" spans="1:10" ht="14.2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</row>
    <row r="641" spans="1:10" ht="14.2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</row>
    <row r="642" spans="1:10" ht="14.2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</row>
    <row r="643" spans="1:10" ht="14.2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</row>
    <row r="644" spans="1:10" ht="14.2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</row>
    <row r="645" spans="1:10" ht="14.2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</row>
    <row r="646" spans="1:10" ht="14.2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</row>
    <row r="647" spans="1:10" ht="14.2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</row>
    <row r="648" spans="1:10" ht="14.2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</row>
    <row r="649" spans="1:10" ht="14.2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</row>
    <row r="650" spans="1:10" ht="14.2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</row>
    <row r="651" spans="1:10" ht="14.2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</row>
    <row r="652" spans="1:10" ht="14.2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</row>
    <row r="653" spans="1:10" ht="14.2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</row>
    <row r="654" spans="1:10" ht="14.2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</row>
    <row r="655" spans="1:10" ht="14.2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</row>
    <row r="656" spans="1:10" ht="14.2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</row>
    <row r="657" spans="1:10" ht="14.2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</row>
    <row r="658" spans="1:10" ht="14.2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</row>
    <row r="659" spans="1:10" ht="14.2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</row>
    <row r="660" spans="1:10" ht="14.2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</row>
    <row r="661" spans="1:10" ht="14.2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</row>
    <row r="662" spans="1:10" ht="14.2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</row>
    <row r="663" spans="1:10" ht="14.2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</row>
    <row r="664" spans="1:10" ht="14.2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</row>
    <row r="665" spans="1:10" ht="14.2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</row>
    <row r="666" spans="1:10" ht="14.2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</row>
    <row r="667" spans="1:10" ht="14.2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</row>
    <row r="668" spans="1:10" ht="14.2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</row>
    <row r="669" spans="1:10" ht="14.2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</row>
    <row r="670" spans="1:10" ht="14.2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</row>
    <row r="671" spans="1:10" ht="14.2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</row>
    <row r="672" spans="1:10" ht="14.2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</row>
    <row r="673" spans="1:10" ht="14.2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</row>
    <row r="674" spans="1:10" ht="14.2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</row>
    <row r="675" spans="1:10" ht="14.2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</row>
    <row r="676" spans="1:10" ht="14.2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</row>
    <row r="677" spans="1:10" ht="14.2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</row>
    <row r="678" spans="1:10" ht="14.2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</row>
    <row r="679" spans="1:10" ht="14.2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</row>
    <row r="680" spans="1:10" ht="14.2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</row>
    <row r="681" spans="1:10" ht="14.2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</row>
    <row r="682" spans="1:10" ht="14.2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</row>
    <row r="683" spans="1:10" ht="14.2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</row>
    <row r="684" spans="1:10" ht="14.2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</row>
    <row r="685" spans="1:10" ht="14.2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</row>
    <row r="686" spans="1:10" ht="14.2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</row>
    <row r="687" spans="1:10" ht="14.2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</row>
    <row r="688" spans="1:10" ht="14.2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</row>
    <row r="689" spans="1:10" ht="14.2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</row>
    <row r="690" spans="1:10" ht="14.2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</row>
    <row r="691" spans="1:10" ht="14.2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</row>
    <row r="692" spans="1:10" ht="14.2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</row>
    <row r="693" spans="1:10" ht="14.2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</row>
    <row r="694" spans="1:10" ht="14.2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</row>
    <row r="695" spans="1:10" ht="14.2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</row>
    <row r="696" spans="1:10" ht="14.2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</row>
    <row r="697" spans="1:10" ht="14.2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</row>
    <row r="698" spans="1:10" ht="14.2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</row>
    <row r="699" spans="1:10" ht="14.2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</row>
    <row r="700" spans="1:10" ht="14.2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</row>
    <row r="701" spans="1:10" ht="14.2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</row>
    <row r="702" spans="1:10" ht="14.2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</row>
    <row r="703" spans="1:10" ht="14.2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</row>
    <row r="704" spans="1:10" ht="14.2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</row>
    <row r="705" spans="1:10" ht="14.2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</row>
    <row r="706" spans="1:10" ht="14.2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</row>
    <row r="707" spans="1:10" ht="14.2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</row>
    <row r="708" spans="1:10" ht="14.2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</row>
    <row r="709" spans="1:10" ht="14.2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</row>
    <row r="710" spans="1:10" ht="14.2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</row>
    <row r="711" spans="1:10" ht="14.2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</row>
    <row r="712" spans="1:10" ht="14.2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</row>
    <row r="713" spans="1:10" ht="14.2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</row>
    <row r="714" spans="1:10" ht="14.2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</row>
    <row r="715" spans="1:10" ht="14.2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</row>
    <row r="716" spans="1:10" ht="14.2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</row>
    <row r="717" spans="1:10" ht="14.2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</row>
    <row r="718" spans="1:10" ht="14.2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</row>
    <row r="719" spans="1:10" ht="14.2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</row>
    <row r="720" spans="1:10" ht="14.2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</row>
    <row r="721" spans="1:10" ht="14.2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</row>
    <row r="722" spans="1:10" ht="14.2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</row>
    <row r="723" spans="1:10" ht="14.2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</row>
    <row r="724" spans="1:10" ht="14.2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</row>
    <row r="725" spans="1:10" ht="14.2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</row>
    <row r="726" spans="1:10" ht="14.2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</row>
    <row r="727" spans="1:10" ht="14.2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</row>
    <row r="728" spans="1:10" ht="14.2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</row>
    <row r="729" spans="1:10" ht="14.2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</row>
    <row r="730" spans="1:10" ht="14.2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</row>
    <row r="731" spans="1:10" ht="14.2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</row>
    <row r="732" spans="1:10" ht="14.2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</row>
    <row r="733" spans="1:10" ht="14.2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</row>
    <row r="734" spans="1:10" ht="14.2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</row>
    <row r="735" spans="1:10" ht="14.2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</row>
    <row r="736" spans="1:10" ht="14.2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</row>
    <row r="737" spans="1:10" ht="14.2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</row>
    <row r="738" spans="1:10" ht="14.2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</row>
    <row r="739" spans="1:10" ht="14.2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</row>
    <row r="740" spans="1:10" ht="14.2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</row>
    <row r="741" spans="1:10" ht="14.2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</row>
    <row r="742" spans="1:10" ht="14.2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</row>
    <row r="743" spans="1:10" ht="14.2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</row>
    <row r="744" spans="1:10" ht="14.2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</row>
    <row r="745" spans="1:10" ht="14.2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</row>
    <row r="746" spans="1:10" ht="14.2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</row>
    <row r="747" spans="1:10" ht="14.2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</row>
    <row r="748" spans="1:10" ht="14.2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</row>
    <row r="749" spans="1:10" ht="14.2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</row>
    <row r="750" spans="1:10" ht="14.2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</row>
    <row r="751" spans="1:10" ht="14.2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</row>
    <row r="752" spans="1:10" ht="14.2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</row>
    <row r="753" spans="1:10" ht="14.2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</row>
    <row r="754" spans="1:10" ht="14.2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</row>
    <row r="755" spans="1:10" ht="14.2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</row>
    <row r="756" spans="1:10" ht="14.2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</row>
    <row r="757" spans="1:10" ht="14.2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</row>
    <row r="758" spans="1:10" ht="14.2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</row>
    <row r="759" spans="1:10" ht="14.2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</row>
    <row r="760" spans="1:10" ht="14.2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</row>
    <row r="761" spans="1:10" ht="14.2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</row>
    <row r="762" spans="1:10" ht="14.2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</row>
    <row r="763" spans="1:10" ht="14.2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</row>
    <row r="764" spans="1:10" ht="14.2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</row>
    <row r="765" spans="1:10" ht="14.2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</row>
    <row r="766" spans="1:10" ht="14.2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</row>
    <row r="767" spans="1:10" ht="14.2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</row>
    <row r="768" spans="1:10" ht="14.2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</row>
    <row r="769" spans="1:10" ht="14.2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</row>
    <row r="770" spans="1:10" ht="14.2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</row>
    <row r="771" spans="1:10" ht="14.2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</row>
    <row r="772" spans="1:10" ht="14.2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</row>
    <row r="773" spans="1:10" ht="14.2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</row>
    <row r="774" spans="1:10" ht="14.2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</row>
    <row r="775" spans="1:10" ht="14.2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</row>
    <row r="776" spans="1:10" ht="14.2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</row>
    <row r="777" spans="1:10" ht="14.2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</row>
    <row r="778" spans="1:10" ht="14.2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</row>
    <row r="779" spans="1:10" ht="14.2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</row>
    <row r="780" spans="1:10" ht="14.2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</row>
    <row r="781" spans="1:10" ht="14.2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</row>
    <row r="782" spans="1:10" ht="14.2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</row>
    <row r="783" spans="1:10" ht="14.2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</row>
    <row r="784" spans="1:10" ht="14.2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</row>
    <row r="785" spans="1:10" ht="14.2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</row>
    <row r="786" spans="1:10" ht="14.2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</row>
    <row r="787" spans="1:10" ht="14.2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</row>
    <row r="788" spans="1:10" ht="14.2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</row>
    <row r="789" spans="1:10" ht="14.2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</row>
    <row r="790" spans="1:10" ht="14.2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</row>
    <row r="791" spans="1:10" ht="14.2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</row>
    <row r="792" spans="1:10" ht="14.2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</row>
    <row r="793" spans="1:10" ht="14.2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</row>
    <row r="794" spans="1:10" ht="14.2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</row>
    <row r="795" spans="1:10" ht="14.2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</row>
    <row r="796" spans="1:10" ht="14.2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</row>
    <row r="797" spans="1:10" ht="14.2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</row>
    <row r="798" spans="1:10" ht="14.2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</row>
    <row r="799" spans="1:10" ht="14.2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</row>
    <row r="800" spans="1:10" ht="14.25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</row>
    <row r="801" spans="1:10" ht="14.25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</row>
    <row r="802" spans="1:10" ht="14.25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</row>
    <row r="803" spans="1:10" ht="14.25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</row>
    <row r="804" spans="1:10" ht="14.25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</row>
    <row r="805" spans="1:10" ht="14.25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</row>
    <row r="806" spans="1:10" ht="14.25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</row>
    <row r="807" spans="1:10" ht="14.25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</row>
    <row r="808" spans="1:10" ht="14.25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</row>
    <row r="809" spans="1:10" ht="14.25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</row>
    <row r="810" spans="1:10" ht="14.25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</row>
    <row r="811" spans="1:10" ht="14.2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</row>
    <row r="812" spans="1:10" ht="14.2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</row>
    <row r="813" spans="1:10" ht="14.25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</row>
    <row r="814" spans="1:10" ht="14.25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</row>
    <row r="815" spans="1:10" ht="14.25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</row>
    <row r="816" spans="1:10" ht="14.25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</row>
    <row r="817" spans="1:10" ht="14.25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</row>
    <row r="818" spans="1:10" ht="14.25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</row>
    <row r="819" spans="1:10" ht="14.25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</row>
    <row r="820" spans="1:10" ht="14.25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</row>
    <row r="821" spans="1:10" ht="14.25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</row>
    <row r="822" spans="1:10" ht="14.25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</row>
    <row r="823" spans="1:10" ht="14.25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</row>
    <row r="824" spans="1:10" ht="14.25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</row>
    <row r="825" spans="1:10" ht="14.25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</row>
    <row r="826" spans="1:10" ht="14.25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</row>
    <row r="827" spans="1:10" ht="14.25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</row>
    <row r="828" spans="1:10" ht="14.25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</row>
    <row r="829" spans="1:10" ht="14.25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</row>
    <row r="830" spans="1:10" ht="14.25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</row>
    <row r="831" spans="1:10" ht="14.25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</row>
    <row r="832" spans="1:10" ht="14.25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</row>
    <row r="833" spans="1:10" ht="14.25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</row>
    <row r="834" spans="1:10" ht="14.2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</row>
    <row r="835" spans="1:10" ht="14.2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</row>
    <row r="836" spans="1:10" ht="14.25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</row>
    <row r="837" spans="1:10" ht="14.25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</row>
    <row r="838" spans="1:10" ht="14.25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</row>
    <row r="839" spans="1:10" ht="14.25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</row>
    <row r="840" spans="1:10" ht="14.25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</row>
    <row r="841" spans="1:10" ht="14.25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</row>
    <row r="842" spans="1:10" ht="14.25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</row>
    <row r="843" spans="1:10" ht="14.25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</row>
    <row r="844" spans="1:10" ht="14.25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</row>
    <row r="845" spans="1:10" ht="14.25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</row>
    <row r="846" spans="1:10" ht="14.25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</row>
    <row r="847" spans="1:10" ht="14.25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</row>
    <row r="848" spans="1:10" ht="14.25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</row>
    <row r="849" spans="1:10" ht="14.25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</row>
    <row r="850" spans="1:10" ht="14.25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</row>
    <row r="851" spans="1:10" ht="14.25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</row>
    <row r="852" spans="1:10" ht="14.25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</row>
    <row r="853" spans="1:10" ht="14.25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</row>
    <row r="854" spans="1:10" ht="14.25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</row>
    <row r="855" spans="1:10" ht="14.25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</row>
    <row r="856" spans="1:10" ht="14.25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</row>
    <row r="857" spans="1:10" ht="14.25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</row>
    <row r="858" spans="1:10" ht="14.25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</row>
    <row r="859" spans="1:10" ht="14.25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</row>
    <row r="860" spans="1:10" ht="14.25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</row>
    <row r="861" spans="1:10" ht="14.25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</row>
    <row r="862" spans="1:10" ht="14.25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</row>
    <row r="863" spans="1:10" ht="14.25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</row>
    <row r="864" spans="1:10" ht="14.25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</row>
    <row r="865" spans="1:10" ht="14.25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</row>
    <row r="866" spans="1:10" ht="14.25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</row>
    <row r="867" spans="1:10" ht="14.25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</row>
    <row r="868" spans="1:10" ht="14.25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</row>
    <row r="869" spans="1:10" ht="14.25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</row>
    <row r="870" spans="1:10" ht="14.25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</row>
    <row r="871" spans="1:10" ht="14.25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</row>
    <row r="872" spans="1:10" ht="14.25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</row>
    <row r="873" spans="1:10" ht="14.25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</row>
    <row r="874" spans="1:10" ht="14.25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</row>
    <row r="875" spans="1:10" ht="14.25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</row>
    <row r="876" spans="1:10" ht="14.25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</row>
    <row r="877" spans="1:10" ht="14.25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</row>
    <row r="878" spans="1:10" ht="14.25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</row>
    <row r="879" spans="1:10" ht="14.25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</row>
    <row r="880" spans="1:10" ht="14.25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</row>
    <row r="881" spans="1:10" ht="14.25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</row>
    <row r="882" spans="1:10" ht="14.25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</row>
    <row r="883" spans="1:10" ht="14.25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</row>
    <row r="884" spans="1:10" ht="14.25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</row>
    <row r="885" spans="1:10" ht="14.25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</row>
    <row r="886" spans="1:10" ht="14.25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</row>
    <row r="887" spans="1:10" ht="14.25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</row>
    <row r="888" spans="1:10" ht="14.25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</row>
    <row r="889" spans="1:10" ht="14.25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</row>
    <row r="890" spans="1:10" ht="14.25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</row>
    <row r="891" spans="1:10" ht="14.25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</row>
    <row r="892" spans="1:10" ht="14.25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</row>
    <row r="893" spans="1:10" ht="14.25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</row>
    <row r="894" spans="1:10" ht="14.25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</row>
    <row r="895" spans="1:10" ht="14.25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</row>
    <row r="896" spans="1:10" ht="14.25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</row>
    <row r="897" spans="1:10" ht="14.25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</row>
    <row r="898" spans="1:10" ht="14.25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</row>
    <row r="899" spans="1:10" ht="14.25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</row>
    <row r="900" spans="1:10" ht="14.25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</row>
    <row r="901" spans="1:10" ht="14.25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</row>
    <row r="902" spans="1:10" ht="14.25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</row>
    <row r="903" spans="1:10" ht="14.25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</row>
    <row r="904" spans="1:10" ht="14.25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</row>
    <row r="905" spans="1:10" ht="14.25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</row>
    <row r="906" spans="1:10" ht="14.25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</row>
    <row r="907" spans="1:10" ht="14.25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</row>
    <row r="908" spans="1:10" ht="14.25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</row>
    <row r="909" spans="1:10" ht="14.25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</row>
    <row r="910" spans="1:10" ht="14.25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</row>
    <row r="911" spans="1:10" ht="14.25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</row>
    <row r="912" spans="1:10" ht="14.25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</row>
    <row r="913" spans="1:10" ht="14.25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</row>
    <row r="914" spans="1:10" ht="14.25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</row>
    <row r="915" spans="1:10" ht="14.25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</row>
    <row r="916" spans="1:10" ht="14.25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</row>
    <row r="917" spans="1:10" ht="14.25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</row>
    <row r="918" spans="1:10" ht="14.25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</row>
    <row r="919" spans="1:10" ht="14.25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</row>
    <row r="920" spans="1:10" ht="14.25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</row>
    <row r="921" spans="1:10" ht="14.25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</row>
    <row r="922" spans="1:10" ht="14.25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</row>
    <row r="923" spans="1:10" ht="14.25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</row>
    <row r="924" spans="1:10" ht="14.25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</row>
    <row r="925" spans="1:10" ht="14.25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</row>
    <row r="926" spans="1:10" ht="14.25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</row>
    <row r="927" spans="1:10" ht="14.25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</row>
    <row r="928" spans="1:10" ht="14.25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</row>
    <row r="929" spans="1:10" ht="14.25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</row>
    <row r="930" spans="1:10" ht="14.25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</row>
    <row r="931" spans="1:10" ht="14.25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</row>
    <row r="932" spans="1:10" ht="14.25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</row>
    <row r="933" spans="1:10" ht="14.25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</row>
    <row r="934" spans="1:10" ht="14.25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</row>
    <row r="935" spans="1:10" ht="14.25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</row>
    <row r="936" spans="1:10" ht="14.25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</row>
    <row r="937" spans="1:10" ht="14.25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</row>
    <row r="938" spans="1:10" ht="14.25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</row>
    <row r="939" spans="1:10" ht="14.25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</row>
    <row r="940" spans="1:10" ht="14.25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</row>
    <row r="941" spans="1:10" ht="14.25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</row>
    <row r="942" spans="1:10" ht="14.25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</row>
    <row r="943" spans="1:10" ht="14.25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</row>
    <row r="944" spans="1:10" ht="14.25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</row>
    <row r="945" spans="1:10" ht="14.25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</row>
    <row r="946" spans="1:10" ht="14.25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</row>
    <row r="947" spans="1:10" ht="14.25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</row>
    <row r="948" spans="1:10" ht="14.25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</row>
    <row r="949" spans="1:10" ht="14.25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</row>
    <row r="950" spans="1:10" ht="14.25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</row>
    <row r="951" spans="1:10" ht="14.2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</row>
    <row r="952" spans="1:10" ht="14.2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</row>
    <row r="953" spans="1:10" ht="14.25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</row>
    <row r="954" spans="1:10" ht="14.25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</row>
    <row r="955" spans="1:10" ht="14.25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</row>
    <row r="956" spans="1:10" ht="14.25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</row>
    <row r="957" spans="1:10" ht="14.25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</row>
    <row r="958" spans="1:10" ht="14.25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</row>
    <row r="959" spans="1:10" ht="14.25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</row>
    <row r="960" spans="1:10" ht="14.25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</row>
    <row r="961" spans="1:10" ht="14.25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</row>
    <row r="962" spans="1:10" ht="14.25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</row>
    <row r="963" spans="1:10" ht="14.25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</row>
    <row r="964" spans="1:10" ht="14.25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</row>
    <row r="965" spans="1:10" ht="14.25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</row>
    <row r="966" spans="1:10" ht="14.25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</row>
    <row r="967" spans="1:10" ht="14.25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</row>
    <row r="968" spans="1:10" ht="14.25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</row>
    <row r="969" spans="1:10" ht="14.25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</row>
    <row r="970" spans="1:10" ht="14.25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</row>
    <row r="971" spans="1:10" ht="14.25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</row>
    <row r="972" spans="1:10" ht="14.25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</row>
    <row r="973" spans="1:10" ht="14.25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</row>
    <row r="974" spans="1:10" ht="14.25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</row>
    <row r="975" spans="1:10" ht="14.25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</row>
    <row r="976" spans="1:10" ht="14.25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</row>
    <row r="977" spans="1:10" ht="14.25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</row>
    <row r="978" spans="1:10" ht="14.25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</row>
    <row r="979" spans="1:10" ht="14.25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</row>
    <row r="980" spans="1:10" ht="14.25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</row>
    <row r="981" spans="1:10" ht="14.25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</row>
    <row r="982" spans="1:10" ht="14.25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</row>
    <row r="983" spans="1:10" ht="14.25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</row>
    <row r="984" spans="1:10" ht="14.25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</row>
    <row r="985" spans="1:10" ht="14.25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</row>
    <row r="986" spans="1:10" ht="14.25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</row>
    <row r="987" spans="1:10" ht="14.25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</row>
    <row r="988" spans="1:10" ht="14.2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</row>
    <row r="989" spans="1:10" ht="14.2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</row>
    <row r="990" spans="1:10" ht="14.25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</row>
    <row r="991" spans="1:10" ht="14.25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</row>
    <row r="992" spans="1:10" ht="14.25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</row>
    <row r="993" spans="1:10" ht="14.25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</row>
    <row r="994" spans="1:10" ht="14.2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</row>
    <row r="995" spans="1:10" ht="14.2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</row>
    <row r="996" spans="1:10" ht="14.25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</row>
    <row r="997" spans="1:10" ht="14.25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</row>
    <row r="998" spans="1:10" ht="14.25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</row>
    <row r="999" spans="1:10" ht="14.25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</row>
    <row r="1000" spans="1:10" ht="14.25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00"/>
  <sheetViews>
    <sheetView rightToLeft="1" workbookViewId="0"/>
  </sheetViews>
  <sheetFormatPr defaultColWidth="15.125" defaultRowHeight="15" customHeight="1" x14ac:dyDescent="0.2"/>
  <cols>
    <col min="1" max="10" width="8.625" customWidth="1"/>
  </cols>
  <sheetData>
    <row r="1" spans="1:10" ht="14.25" customHeight="1" x14ac:dyDescent="0.2">
      <c r="A1" s="2"/>
      <c r="B1" s="2"/>
      <c r="C1" s="2"/>
      <c r="D1" s="2"/>
      <c r="E1" s="2"/>
      <c r="F1" s="2"/>
      <c r="G1" s="4"/>
      <c r="H1" s="4"/>
      <c r="I1" s="4"/>
      <c r="J1" s="4"/>
    </row>
    <row r="2" spans="1:10" ht="14.25" customHeight="1" x14ac:dyDescent="0.2">
      <c r="A2" s="2"/>
      <c r="B2" s="2"/>
      <c r="C2" s="2"/>
      <c r="D2" s="2"/>
      <c r="E2" s="2"/>
      <c r="F2" s="2"/>
      <c r="G2" s="4"/>
      <c r="H2" s="4"/>
      <c r="I2" s="4"/>
      <c r="J2" s="4"/>
    </row>
    <row r="3" spans="1:10" ht="14.25" customHeight="1" x14ac:dyDescent="0.2">
      <c r="A3" s="2"/>
      <c r="B3" s="2"/>
      <c r="C3" s="2"/>
      <c r="D3" s="2"/>
      <c r="E3" s="2"/>
      <c r="F3" s="2"/>
      <c r="G3" s="4"/>
      <c r="H3" s="4"/>
      <c r="I3" s="4"/>
      <c r="J3" s="4"/>
    </row>
    <row r="4" spans="1:10" ht="14.25" customHeight="1" x14ac:dyDescent="0.2">
      <c r="A4" s="2"/>
      <c r="B4" s="2"/>
      <c r="C4" s="2"/>
      <c r="D4" s="2"/>
      <c r="E4" s="2"/>
      <c r="F4" s="2"/>
      <c r="G4" s="4"/>
      <c r="H4" s="4"/>
      <c r="I4" s="4"/>
      <c r="J4" s="4"/>
    </row>
    <row r="5" spans="1:10" ht="14.25" customHeight="1" x14ac:dyDescent="0.2">
      <c r="A5" s="2"/>
      <c r="B5" s="2"/>
      <c r="C5" s="2"/>
      <c r="D5" s="2"/>
      <c r="E5" s="2"/>
      <c r="F5" s="2"/>
      <c r="G5" s="4"/>
      <c r="H5" s="4"/>
      <c r="I5" s="4"/>
      <c r="J5" s="4"/>
    </row>
    <row r="6" spans="1:10" ht="14.25" customHeight="1" x14ac:dyDescent="0.2">
      <c r="A6" s="2"/>
      <c r="B6" s="2"/>
      <c r="C6" s="2"/>
      <c r="D6" s="2"/>
      <c r="E6" s="2"/>
      <c r="F6" s="2"/>
      <c r="G6" s="4"/>
      <c r="H6" s="4"/>
      <c r="I6" s="4"/>
      <c r="J6" s="4"/>
    </row>
    <row r="7" spans="1:10" ht="14.25" customHeight="1" x14ac:dyDescent="0.2">
      <c r="A7" s="2"/>
      <c r="B7" s="2"/>
      <c r="C7" s="2"/>
      <c r="D7" s="2"/>
      <c r="E7" s="2"/>
      <c r="F7" s="2"/>
      <c r="G7" s="4"/>
      <c r="H7" s="4"/>
      <c r="I7" s="4"/>
      <c r="J7" s="4"/>
    </row>
    <row r="8" spans="1:10" ht="14.25" customHeight="1" x14ac:dyDescent="0.2">
      <c r="A8" s="2"/>
      <c r="B8" s="2"/>
      <c r="C8" s="2"/>
      <c r="D8" s="2"/>
      <c r="E8" s="2"/>
      <c r="F8" s="2"/>
      <c r="G8" s="4"/>
      <c r="H8" s="4"/>
      <c r="I8" s="4"/>
      <c r="J8" s="4"/>
    </row>
    <row r="9" spans="1:10" ht="14.25" customHeight="1" x14ac:dyDescent="0.2">
      <c r="A9" s="2"/>
      <c r="B9" s="2"/>
      <c r="C9" s="2"/>
      <c r="D9" s="2"/>
      <c r="E9" s="2"/>
      <c r="F9" s="2"/>
      <c r="G9" s="4"/>
      <c r="H9" s="4"/>
      <c r="I9" s="4"/>
      <c r="J9" s="4"/>
    </row>
    <row r="10" spans="1:10" ht="14.25" customHeight="1" x14ac:dyDescent="0.2">
      <c r="A10" s="2"/>
      <c r="B10" s="2"/>
      <c r="C10" s="2"/>
      <c r="D10" s="2"/>
      <c r="E10" s="2"/>
      <c r="F10" s="2"/>
      <c r="G10" s="4"/>
      <c r="H10" s="4"/>
      <c r="I10" s="4"/>
      <c r="J10" s="4"/>
    </row>
    <row r="11" spans="1:10" ht="14.25" customHeight="1" x14ac:dyDescent="0.2">
      <c r="A11" s="2"/>
      <c r="B11" s="2"/>
      <c r="C11" s="2"/>
      <c r="D11" s="2"/>
      <c r="E11" s="2"/>
      <c r="F11" s="2"/>
      <c r="G11" s="4"/>
      <c r="H11" s="4"/>
      <c r="I11" s="4"/>
      <c r="J11" s="4"/>
    </row>
    <row r="12" spans="1:10" ht="14.25" customHeight="1" x14ac:dyDescent="0.2">
      <c r="A12" s="2"/>
      <c r="B12" s="2"/>
      <c r="C12" s="2"/>
      <c r="D12" s="2"/>
      <c r="E12" s="2"/>
      <c r="F12" s="2"/>
      <c r="G12" s="4"/>
      <c r="H12" s="4"/>
      <c r="I12" s="4"/>
      <c r="J12" s="4"/>
    </row>
    <row r="13" spans="1:10" ht="14.25" customHeight="1" x14ac:dyDescent="0.2">
      <c r="A13" s="2"/>
      <c r="B13" s="2"/>
      <c r="C13" s="2"/>
      <c r="D13" s="2"/>
      <c r="E13" s="2"/>
      <c r="F13" s="2"/>
      <c r="G13" s="4"/>
      <c r="H13" s="4"/>
      <c r="I13" s="4"/>
      <c r="J13" s="4"/>
    </row>
    <row r="14" spans="1:10" ht="14.25" customHeight="1" x14ac:dyDescent="0.2">
      <c r="A14" s="2"/>
      <c r="B14" s="2"/>
      <c r="C14" s="2"/>
      <c r="D14" s="2"/>
      <c r="E14" s="2"/>
      <c r="F14" s="2"/>
      <c r="G14" s="4"/>
      <c r="H14" s="4"/>
      <c r="I14" s="4"/>
      <c r="J14" s="4"/>
    </row>
    <row r="15" spans="1:10" ht="14.25" customHeight="1" x14ac:dyDescent="0.2">
      <c r="A15" s="2"/>
      <c r="B15" s="2"/>
      <c r="C15" s="2"/>
      <c r="D15" s="2"/>
      <c r="E15" s="2"/>
      <c r="F15" s="2"/>
      <c r="G15" s="4"/>
      <c r="H15" s="4"/>
      <c r="I15" s="4"/>
      <c r="J15" s="4"/>
    </row>
    <row r="16" spans="1:10" ht="14.25" customHeight="1" x14ac:dyDescent="0.2">
      <c r="A16" s="2"/>
      <c r="B16" s="2"/>
      <c r="C16" s="2"/>
      <c r="D16" s="2"/>
      <c r="E16" s="2"/>
      <c r="F16" s="2"/>
      <c r="G16" s="4"/>
      <c r="H16" s="4"/>
      <c r="I16" s="4"/>
      <c r="J16" s="4"/>
    </row>
    <row r="17" spans="1:10" ht="14.25" customHeight="1" x14ac:dyDescent="0.2">
      <c r="A17" s="2"/>
      <c r="B17" s="2"/>
      <c r="C17" s="2"/>
      <c r="D17" s="2"/>
      <c r="E17" s="2"/>
      <c r="F17" s="2"/>
      <c r="G17" s="4"/>
      <c r="H17" s="4"/>
      <c r="I17" s="4"/>
      <c r="J17" s="4"/>
    </row>
    <row r="18" spans="1:10" ht="14.25" customHeight="1" x14ac:dyDescent="0.2">
      <c r="A18" s="2"/>
      <c r="B18" s="2"/>
      <c r="C18" s="2"/>
      <c r="D18" s="2"/>
      <c r="E18" s="2"/>
      <c r="F18" s="2"/>
      <c r="G18" s="4"/>
      <c r="H18" s="4"/>
      <c r="I18" s="4"/>
      <c r="J18" s="4"/>
    </row>
    <row r="19" spans="1:10" ht="14.25" customHeight="1" x14ac:dyDescent="0.2">
      <c r="A19" s="2"/>
      <c r="B19" s="2"/>
      <c r="C19" s="2"/>
      <c r="D19" s="2"/>
      <c r="E19" s="2"/>
      <c r="F19" s="2"/>
      <c r="G19" s="4"/>
      <c r="H19" s="4"/>
      <c r="I19" s="4"/>
      <c r="J19" s="4"/>
    </row>
    <row r="20" spans="1:10" ht="14.25" customHeight="1" x14ac:dyDescent="0.2">
      <c r="A20" s="2"/>
      <c r="B20" s="2"/>
      <c r="C20" s="2"/>
      <c r="D20" s="2"/>
      <c r="E20" s="2"/>
      <c r="F20" s="2"/>
      <c r="G20" s="4"/>
      <c r="H20" s="4"/>
      <c r="I20" s="4"/>
      <c r="J20" s="4"/>
    </row>
    <row r="21" spans="1:10" ht="14.25" customHeight="1" x14ac:dyDescent="0.2">
      <c r="A21" s="2"/>
      <c r="B21" s="2"/>
      <c r="C21" s="2"/>
      <c r="D21" s="2"/>
      <c r="E21" s="2"/>
      <c r="F21" s="2"/>
      <c r="G21" s="4"/>
      <c r="H21" s="4"/>
      <c r="I21" s="4"/>
      <c r="J21" s="4"/>
    </row>
    <row r="22" spans="1:10" ht="14.25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ht="14.2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ht="14.2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ht="14.25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ht="14.2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ht="14.2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ht="14.2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ht="14.2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ht="14.2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ht="14.25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ht="14.2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ht="14.2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ht="14.2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ht="14.2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ht="14.2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ht="14.2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ht="14.2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ht="14.2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ht="14.2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14.2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ht="14.2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ht="14.2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ht="14.2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ht="14.2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ht="14.25" x14ac:dyDescent="0.2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ht="14.2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ht="14.2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ht="14.2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ht="14.2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ht="14.2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ht="14.2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ht="14.2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ht="14.2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ht="14.2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ht="14.2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 ht="14.2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ht="14.2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ht="14.2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 ht="14.2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0" ht="14.2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 ht="14.2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 ht="14.2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 ht="14.2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 ht="14.2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 ht="14.2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 ht="14.2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 ht="14.2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ht="14.2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 ht="14.2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10" ht="14.2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 ht="14.2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 ht="14.2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ht="14.2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 ht="14.2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0" ht="14.2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spans="1:10" ht="14.2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spans="1:10" ht="14.2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0" ht="14.2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spans="1:10" ht="14.2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spans="1:10" ht="14.2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spans="1:10" ht="14.2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 ht="14.2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ht="14.2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 ht="14.25" x14ac:dyDescent="0.2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ht="14.2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spans="1:10" ht="14.2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 ht="14.2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spans="1:10" ht="14.2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ht="14.2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ht="14.2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ht="14.2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ht="14.2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ht="14.2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 ht="14.2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spans="1:10" ht="14.2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spans="1:10" ht="14.2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spans="1:10" ht="14.2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spans="1:10" ht="14.2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spans="1:10" ht="14.2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ht="14.2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ht="14.2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ht="14.2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ht="14.2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ht="14.2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ht="14.2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ht="14.2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ht="14.2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ht="14.25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ht="14.2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ht="14.2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ht="14.2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ht="14.2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ht="14.2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ht="14.25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ht="14.2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ht="14.2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ht="14.2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ht="14.2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ht="14.2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ht="14.25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ht="14.2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ht="14.2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ht="14.2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ht="14.2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ht="14.2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ht="14.25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ht="14.2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ht="14.2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ht="14.25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ht="14.2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ht="14.2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ht="14.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ht="14.2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ht="14.2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spans="1:10" ht="14.25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spans="1:10" ht="14.2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spans="1:10" ht="14.2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spans="1:10" ht="14.25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spans="1:10" ht="14.2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spans="1:10" ht="14.2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pans="1:10" ht="14.2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spans="1:10" ht="14.2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spans="1:10" ht="14.2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spans="1:10" ht="14.2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spans="1:10" ht="14.2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spans="1:10" ht="14.2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spans="1:10" ht="14.25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spans="1:10" ht="14.2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spans="1:10" ht="14.2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spans="1:10" ht="14.2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pans="1:10" ht="14.2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 ht="14.2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spans="1:10" ht="14.25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spans="1:10" ht="14.2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spans="1:10" ht="14.2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spans="1:10" ht="14.2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spans="1:10" ht="14.2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spans="1:10" ht="14.2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spans="1:10" ht="14.2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spans="1:10" ht="14.2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pans="1:10" ht="14.2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spans="1:10" ht="14.2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spans="1:10" ht="14.2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spans="1:10" ht="14.2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pans="1:10" ht="14.2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spans="1:10" ht="14.2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spans="1:10" ht="14.2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spans="1:10" ht="14.2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spans="1:10" ht="14.2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spans="1:10" ht="14.2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spans="1:10" ht="14.2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spans="1:10" ht="14.2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spans="1:10" ht="14.2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spans="1:10" ht="14.25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spans="1:10" ht="14.2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spans="1:10" ht="14.2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spans="1:10" ht="14.2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spans="1:10" ht="14.2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pans="1:10" ht="14.2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spans="1:10" ht="14.25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spans="1:10" ht="14.2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spans="1:10" ht="14.2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spans="1:10" ht="14.2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spans="1:10" ht="14.2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spans="1:10" ht="14.2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 spans="1:10" ht="14.25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spans="1:10" ht="14.2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spans="1:10" ht="14.2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spans="1:10" ht="14.25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spans="1:10" ht="14.2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spans="1:10" ht="14.2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spans="1:10" ht="14.2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spans="1:10" ht="14.2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spans="1:10" ht="14.2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 spans="1:10" ht="14.2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 spans="1:10" ht="14.2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spans="1:10" ht="14.2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spans="1:10" ht="14.25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 spans="1:10" ht="14.2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 spans="1:10" ht="14.2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 spans="1:10" ht="14.25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spans="1:10" ht="14.2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spans="1:10" ht="14.2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spans="1:10" ht="14.25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spans="1:10" ht="14.2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spans="1:10" ht="14.2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spans="1:10" ht="14.2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spans="1:10" ht="14.2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spans="1:10" ht="14.2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spans="1:10" ht="14.2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spans="1:10" ht="14.2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spans="1:10" ht="14.2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 spans="1:10" ht="14.25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 spans="1:10" ht="14.2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 spans="1:10" ht="14.2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spans="1:10" ht="14.2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 spans="1:10" ht="14.2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 spans="1:10" ht="14.2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 spans="1:10" ht="14.25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 spans="1:10" ht="14.2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 spans="1:10" ht="14.2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 spans="1:10" ht="14.2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 spans="1:10" ht="14.2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 spans="1:10" ht="14.2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 spans="1:10" ht="14.25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 spans="1:10" ht="14.2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 spans="1:10" ht="14.2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spans="1:10" ht="14.25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spans="1:10" ht="14.2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spans="1:10" ht="14.2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 spans="1:10" ht="14.25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 spans="1:10" ht="14.2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 spans="1:10" ht="14.2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spans="1:10" ht="14.2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spans="1:10" ht="14.2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 spans="1:10" ht="14.2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spans="1:10" ht="14.25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 spans="1:10" ht="14.2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 spans="1:10" ht="14.2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 spans="1:10" ht="14.25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 spans="1:10" ht="14.2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 spans="1:10" ht="14.2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 spans="1:10" ht="14.25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 spans="1:10" ht="14.2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 spans="1:10" ht="14.2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 spans="1:10" ht="14.2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 spans="1:10" ht="14.2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 spans="1:10" ht="14.2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 spans="1:10" ht="14.25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 spans="1:10" ht="14.2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 spans="1:10" ht="14.2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 spans="1:10" ht="14.2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 spans="1:10" ht="14.2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 spans="1:10" ht="14.2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 spans="1:10" ht="14.2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 spans="1:10" ht="14.25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 spans="1:10" ht="14.2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 spans="1:10" ht="14.25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 spans="1:10" ht="14.2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 spans="1:10" ht="14.25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 spans="1:10" ht="14.25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 spans="1:10" ht="14.25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spans="1:10" ht="14.2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spans="1:10" ht="14.25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 spans="1:10" ht="14.2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spans="1:10" ht="14.2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 spans="1:10" ht="14.2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 spans="1:10" ht="14.25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 spans="1:10" ht="14.2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 spans="1:10" ht="14.2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 spans="1:10" ht="14.25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 spans="1:10" ht="14.25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 spans="1:10" ht="14.2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 spans="1:10" ht="14.25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 spans="1:10" ht="14.2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 spans="1:10" ht="14.2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 spans="1:10" ht="14.2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 spans="1:10" ht="14.25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 spans="1:10" ht="14.2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 spans="1:10" ht="14.2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 spans="1:10" ht="14.2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 spans="1:10" ht="14.25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 spans="1:10" ht="14.2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 spans="1:10" ht="14.25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 spans="1:10" ht="14.2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 spans="1:10" ht="14.25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 spans="1:10" ht="14.2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 spans="1:10" ht="14.25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 spans="1:10" ht="14.2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 spans="1:10" ht="14.25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 spans="1:10" ht="14.25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 spans="1:10" ht="14.25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 spans="1:10" ht="14.25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spans="1:10" ht="14.25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 spans="1:10" ht="14.2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 spans="1:10" ht="14.2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 spans="1:10" ht="14.2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 spans="1:10" ht="14.25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 spans="1:10" ht="14.2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 spans="1:10" ht="14.25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 spans="1:10" ht="14.2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 spans="1:10" ht="14.25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 spans="1:10" ht="14.25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 spans="1:10" ht="14.25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 spans="1:10" ht="14.25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 spans="1:10" ht="14.25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 spans="1:10" ht="14.2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 spans="1:10" ht="14.25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 spans="1:10" ht="14.2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 spans="1:10" ht="14.25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 spans="1:10" ht="14.2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 spans="1:10" ht="14.25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spans="1:10" ht="14.2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 spans="1:10" ht="14.25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 spans="1:10" ht="14.25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spans="1:10" ht="14.25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spans="1:10" ht="14.2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 spans="1:10" ht="14.2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 spans="1:10" ht="14.25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 spans="1:10" ht="14.2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 spans="1:10" ht="14.25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 spans="1:10" ht="14.2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spans="1:10" ht="14.25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 spans="1:10" ht="14.2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 spans="1:10" ht="14.25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 spans="1:10" ht="14.25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 spans="1:10" ht="14.25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spans="1:10" ht="14.2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 spans="1:10" ht="14.25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spans="1:10" ht="14.2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spans="1:10" ht="14.25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 spans="1:10" ht="14.2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 spans="1:10" ht="14.25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 spans="1:10" ht="14.2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spans="1:10" ht="14.25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 spans="1:10" ht="14.25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spans="1:10" ht="14.25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spans="1:10" ht="14.25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 spans="1:10" ht="14.25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 spans="1:10" ht="14.2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 spans="1:10" ht="14.25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 spans="1:10" ht="14.2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 spans="1:10" ht="14.25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 spans="1:10" ht="14.2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 spans="1:10" ht="14.25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 spans="1:10" ht="14.25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 spans="1:10" ht="14.25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 spans="1:10" ht="14.2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 spans="1:10" ht="14.2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 spans="1:10" ht="14.2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 spans="1:10" ht="14.2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 spans="1:10" ht="14.2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 spans="1:10" ht="14.2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 spans="1:10" ht="14.2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 spans="1:10" ht="14.2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 spans="1:10" ht="14.25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spans="1:10" ht="14.2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 spans="1:10" ht="14.2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 spans="1:10" ht="14.2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 spans="1:10" ht="14.2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 spans="1:10" ht="14.2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 spans="1:10" ht="14.25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 spans="1:10" ht="14.2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 spans="1:10" ht="14.2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 spans="1:10" ht="14.2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 spans="1:10" ht="14.2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 spans="1:10" ht="14.2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 spans="1:10" ht="14.2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 spans="1:10" ht="14.2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spans="1:10" ht="14.2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 spans="1:10" ht="14.2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 spans="1:10" ht="14.25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 spans="1:10" ht="14.25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 spans="1:10" ht="14.25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 spans="1:10" ht="14.2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 spans="1:10" ht="14.25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 spans="1:10" ht="14.2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 spans="1:10" ht="14.2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 spans="1:10" ht="14.2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 spans="1:10" ht="14.2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 spans="1:10" ht="14.25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 spans="1:10" ht="14.2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 spans="1:10" ht="14.25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 spans="1:10" ht="14.2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 spans="1:10" ht="14.25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 spans="1:10" ht="14.25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 spans="1:10" ht="14.25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 spans="1:10" ht="14.2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 spans="1:10" ht="14.2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 spans="1:10" ht="14.2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 spans="1:10" ht="14.25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 spans="1:10" ht="14.2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 spans="1:10" ht="14.25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 spans="1:10" ht="14.2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 spans="1:10" ht="14.25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 spans="1:10" ht="14.25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 spans="1:10" ht="14.25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 spans="1:10" ht="14.2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 spans="1:10" ht="14.2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 spans="1:10" ht="14.2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 spans="1:10" ht="14.2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 spans="1:10" ht="14.25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 spans="1:10" ht="14.2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 spans="1:10" ht="14.25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 spans="1:10" ht="14.2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 spans="1:10" ht="14.25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 spans="1:10" ht="14.25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 spans="1:10" ht="14.25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 spans="1:10" ht="14.2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 spans="1:10" ht="14.25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 spans="1:10" ht="14.2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 spans="1:10" ht="14.25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 spans="1:10" ht="14.2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 spans="1:10" ht="14.25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 spans="1:10" ht="14.2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 spans="1:10" ht="14.25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 spans="1:10" ht="14.25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 spans="1:10" ht="14.2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 spans="1:10" ht="14.2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 spans="1:10" ht="14.2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 spans="1:10" ht="14.2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 spans="1:10" ht="14.2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 spans="1:10" ht="14.2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 spans="1:10" ht="14.2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 spans="1:10" ht="14.2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 spans="1:10" ht="14.2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 spans="1:10" ht="14.2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 spans="1:10" ht="14.2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 spans="1:10" ht="14.2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 spans="1:10" ht="14.2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 spans="1:10" ht="14.2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 spans="1:10" ht="14.2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 spans="1:10" ht="14.2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 spans="1:10" ht="14.2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 spans="1:10" ht="14.2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 spans="1:10" ht="14.2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 spans="1:10" ht="14.2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 spans="1:10" ht="14.2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 spans="1:10" ht="14.2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 spans="1:10" ht="14.2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 spans="1:10" ht="14.2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 spans="1:10" ht="14.2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 spans="1:10" ht="14.2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 spans="1:10" ht="14.2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 spans="1:10" ht="14.2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 spans="1:10" ht="14.2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 spans="1:10" ht="14.2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 spans="1:10" ht="14.2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 spans="1:10" ht="14.2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 spans="1:10" ht="14.2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 spans="1:10" ht="14.2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 spans="1:10" ht="14.2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 spans="1:10" ht="14.2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 spans="1:10" ht="14.2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 spans="1:10" ht="14.2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 spans="1:10" ht="14.2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 spans="1:10" ht="14.2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 spans="1:10" ht="14.2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 spans="1:10" ht="14.2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 spans="1:10" ht="14.2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 spans="1:10" ht="14.2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 spans="1:10" ht="14.2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 spans="1:10" ht="14.2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 spans="1:10" ht="14.2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 spans="1:10" ht="14.2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 spans="1:10" ht="14.2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 spans="1:10" ht="14.2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 spans="1:10" ht="14.2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 spans="1:10" ht="14.2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 spans="1:10" ht="14.2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 spans="1:10" ht="14.2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 spans="1:10" ht="14.2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 spans="1:10" ht="14.2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 spans="1:10" ht="14.2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 spans="1:10" ht="14.2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 spans="1:10" ht="14.2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 spans="1:10" ht="14.2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 spans="1:10" ht="14.2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 spans="1:10" ht="14.2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 spans="1:10" ht="14.2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 spans="1:10" ht="14.2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 spans="1:10" ht="14.2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 spans="1:10" ht="14.2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 spans="1:10" ht="14.2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 spans="1:10" ht="14.2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 spans="1:10" ht="14.2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 spans="1:10" ht="14.2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 spans="1:10" ht="14.2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 spans="1:10" ht="14.2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 spans="1:10" ht="14.2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 spans="1:10" ht="14.2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 spans="1:10" ht="14.2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 spans="1:10" ht="14.2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 spans="1:10" ht="14.2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 spans="1:10" ht="14.2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 spans="1:10" ht="14.2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 spans="1:10" ht="14.2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 spans="1:10" ht="14.2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 spans="1:10" ht="14.2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 spans="1:10" ht="14.2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 spans="1:10" ht="14.2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 spans="1:10" ht="14.2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 spans="1:10" ht="14.2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 spans="1:10" ht="14.2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 spans="1:10" ht="14.2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 spans="1:10" ht="14.2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 spans="1:10" ht="14.2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</row>
    <row r="509" spans="1:10" ht="14.2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</row>
    <row r="510" spans="1:10" ht="14.2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</row>
    <row r="511" spans="1:10" ht="14.2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</row>
    <row r="512" spans="1:10" ht="14.2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</row>
    <row r="513" spans="1:10" ht="14.2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</row>
    <row r="514" spans="1:10" ht="14.2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</row>
    <row r="515" spans="1:10" ht="14.2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</row>
    <row r="516" spans="1:10" ht="14.2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</row>
    <row r="517" spans="1:10" ht="14.2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</row>
    <row r="518" spans="1:10" ht="14.2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</row>
    <row r="519" spans="1:10" ht="14.2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</row>
    <row r="520" spans="1:10" ht="14.2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</row>
    <row r="521" spans="1:10" ht="14.2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</row>
    <row r="522" spans="1:10" ht="14.2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</row>
    <row r="523" spans="1:10" ht="14.2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</row>
    <row r="524" spans="1:10" ht="14.2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</row>
    <row r="525" spans="1:10" ht="14.2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</row>
    <row r="526" spans="1:10" ht="14.2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</row>
    <row r="527" spans="1:10" ht="14.2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</row>
    <row r="528" spans="1:10" ht="14.2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</row>
    <row r="529" spans="1:10" ht="14.2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</row>
    <row r="530" spans="1:10" ht="14.2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</row>
    <row r="531" spans="1:10" ht="14.2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</row>
    <row r="532" spans="1:10" ht="14.2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</row>
    <row r="533" spans="1:10" ht="14.2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</row>
    <row r="534" spans="1:10" ht="14.2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</row>
    <row r="535" spans="1:10" ht="14.2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</row>
    <row r="536" spans="1:10" ht="14.2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</row>
    <row r="537" spans="1:10" ht="14.2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</row>
    <row r="538" spans="1:10" ht="14.2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</row>
    <row r="539" spans="1:10" ht="14.2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</row>
    <row r="540" spans="1:10" ht="14.2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</row>
    <row r="541" spans="1:10" ht="14.2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</row>
    <row r="542" spans="1:10" ht="14.2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</row>
    <row r="543" spans="1:10" ht="14.2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</row>
    <row r="544" spans="1:10" ht="14.2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</row>
    <row r="545" spans="1:10" ht="14.2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</row>
    <row r="546" spans="1:10" ht="14.2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</row>
    <row r="547" spans="1:10" ht="14.2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</row>
    <row r="548" spans="1:10" ht="14.2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</row>
    <row r="549" spans="1:10" ht="14.2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</row>
    <row r="550" spans="1:10" ht="14.2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</row>
    <row r="551" spans="1:10" ht="14.2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</row>
    <row r="552" spans="1:10" ht="14.2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</row>
    <row r="553" spans="1:10" ht="14.2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</row>
    <row r="554" spans="1:10" ht="14.2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</row>
    <row r="555" spans="1:10" ht="14.2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</row>
    <row r="556" spans="1:10" ht="14.2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</row>
    <row r="557" spans="1:10" ht="14.2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</row>
    <row r="558" spans="1:10" ht="14.2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</row>
    <row r="559" spans="1:10" ht="14.2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</row>
    <row r="560" spans="1:10" ht="14.2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</row>
    <row r="561" spans="1:10" ht="14.2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</row>
    <row r="562" spans="1:10" ht="14.2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</row>
    <row r="563" spans="1:10" ht="14.2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</row>
    <row r="564" spans="1:10" ht="14.2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</row>
    <row r="565" spans="1:10" ht="14.2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</row>
    <row r="566" spans="1:10" ht="14.2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</row>
    <row r="567" spans="1:10" ht="14.2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</row>
    <row r="568" spans="1:10" ht="14.2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</row>
    <row r="569" spans="1:10" ht="14.2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</row>
    <row r="570" spans="1:10" ht="14.2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</row>
    <row r="571" spans="1:10" ht="14.2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</row>
    <row r="572" spans="1:10" ht="14.2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</row>
    <row r="573" spans="1:10" ht="14.2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</row>
    <row r="574" spans="1:10" ht="14.2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</row>
    <row r="575" spans="1:10" ht="14.2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</row>
    <row r="576" spans="1:10" ht="14.2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</row>
    <row r="577" spans="1:10" ht="14.2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</row>
    <row r="578" spans="1:10" ht="14.2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</row>
    <row r="579" spans="1:10" ht="14.2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</row>
    <row r="580" spans="1:10" ht="14.2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</row>
    <row r="581" spans="1:10" ht="14.2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</row>
    <row r="582" spans="1:10" ht="14.2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</row>
    <row r="583" spans="1:10" ht="14.2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</row>
    <row r="584" spans="1:10" ht="14.2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</row>
    <row r="585" spans="1:10" ht="14.2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</row>
    <row r="586" spans="1:10" ht="14.2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</row>
    <row r="587" spans="1:10" ht="14.2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</row>
    <row r="588" spans="1:10" ht="14.2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</row>
    <row r="589" spans="1:10" ht="14.2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</row>
    <row r="590" spans="1:10" ht="14.2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</row>
    <row r="591" spans="1:10" ht="14.2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</row>
    <row r="592" spans="1:10" ht="14.2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</row>
    <row r="593" spans="1:10" ht="14.2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</row>
    <row r="594" spans="1:10" ht="14.2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</row>
    <row r="595" spans="1:10" ht="14.2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</row>
    <row r="596" spans="1:10" ht="14.2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</row>
    <row r="597" spans="1:10" ht="14.2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</row>
    <row r="598" spans="1:10" ht="14.2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</row>
    <row r="599" spans="1:10" ht="14.2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</row>
    <row r="600" spans="1:10" ht="14.2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</row>
    <row r="601" spans="1:10" ht="14.2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</row>
    <row r="602" spans="1:10" ht="14.2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</row>
    <row r="603" spans="1:10" ht="14.2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</row>
    <row r="604" spans="1:10" ht="14.2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</row>
    <row r="605" spans="1:10" ht="14.2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</row>
    <row r="606" spans="1:10" ht="14.2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</row>
    <row r="607" spans="1:10" ht="14.2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</row>
    <row r="608" spans="1:10" ht="14.2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</row>
    <row r="609" spans="1:10" ht="14.2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</row>
    <row r="610" spans="1:10" ht="14.2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</row>
    <row r="611" spans="1:10" ht="14.2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</row>
    <row r="612" spans="1:10" ht="14.2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</row>
    <row r="613" spans="1:10" ht="14.2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</row>
    <row r="614" spans="1:10" ht="14.2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</row>
    <row r="615" spans="1:10" ht="14.2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</row>
    <row r="616" spans="1:10" ht="14.2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</row>
    <row r="617" spans="1:10" ht="14.2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</row>
    <row r="618" spans="1:10" ht="14.2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</row>
    <row r="619" spans="1:10" ht="14.2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</row>
    <row r="620" spans="1:10" ht="14.2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</row>
    <row r="621" spans="1:10" ht="14.2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</row>
    <row r="622" spans="1:10" ht="14.2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</row>
    <row r="623" spans="1:10" ht="14.2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</row>
    <row r="624" spans="1:10" ht="14.2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</row>
    <row r="625" spans="1:10" ht="14.2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</row>
    <row r="626" spans="1:10" ht="14.2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</row>
    <row r="627" spans="1:10" ht="14.2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</row>
    <row r="628" spans="1:10" ht="14.2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</row>
    <row r="629" spans="1:10" ht="14.2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</row>
    <row r="630" spans="1:10" ht="14.2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</row>
    <row r="631" spans="1:10" ht="14.2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</row>
    <row r="632" spans="1:10" ht="14.2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</row>
    <row r="633" spans="1:10" ht="14.2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</row>
    <row r="634" spans="1:10" ht="14.2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</row>
    <row r="635" spans="1:10" ht="14.2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</row>
    <row r="636" spans="1:10" ht="14.2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</row>
    <row r="637" spans="1:10" ht="14.2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</row>
    <row r="638" spans="1:10" ht="14.2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</row>
    <row r="639" spans="1:10" ht="14.2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</row>
    <row r="640" spans="1:10" ht="14.2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</row>
    <row r="641" spans="1:10" ht="14.2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</row>
    <row r="642" spans="1:10" ht="14.2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</row>
    <row r="643" spans="1:10" ht="14.2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</row>
    <row r="644" spans="1:10" ht="14.2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</row>
    <row r="645" spans="1:10" ht="14.2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</row>
    <row r="646" spans="1:10" ht="14.2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</row>
    <row r="647" spans="1:10" ht="14.2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</row>
    <row r="648" spans="1:10" ht="14.2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</row>
    <row r="649" spans="1:10" ht="14.2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</row>
    <row r="650" spans="1:10" ht="14.2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</row>
    <row r="651" spans="1:10" ht="14.2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</row>
    <row r="652" spans="1:10" ht="14.2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</row>
    <row r="653" spans="1:10" ht="14.2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</row>
    <row r="654" spans="1:10" ht="14.2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</row>
    <row r="655" spans="1:10" ht="14.2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</row>
    <row r="656" spans="1:10" ht="14.2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</row>
    <row r="657" spans="1:10" ht="14.2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</row>
    <row r="658" spans="1:10" ht="14.2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</row>
    <row r="659" spans="1:10" ht="14.2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</row>
    <row r="660" spans="1:10" ht="14.2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</row>
    <row r="661" spans="1:10" ht="14.2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</row>
    <row r="662" spans="1:10" ht="14.2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</row>
    <row r="663" spans="1:10" ht="14.2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</row>
    <row r="664" spans="1:10" ht="14.2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</row>
    <row r="665" spans="1:10" ht="14.2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</row>
    <row r="666" spans="1:10" ht="14.2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</row>
    <row r="667" spans="1:10" ht="14.2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</row>
    <row r="668" spans="1:10" ht="14.2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</row>
    <row r="669" spans="1:10" ht="14.2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</row>
    <row r="670" spans="1:10" ht="14.2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</row>
    <row r="671" spans="1:10" ht="14.2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</row>
    <row r="672" spans="1:10" ht="14.2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</row>
    <row r="673" spans="1:10" ht="14.2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</row>
    <row r="674" spans="1:10" ht="14.2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</row>
    <row r="675" spans="1:10" ht="14.2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</row>
    <row r="676" spans="1:10" ht="14.2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</row>
    <row r="677" spans="1:10" ht="14.2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</row>
    <row r="678" spans="1:10" ht="14.2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</row>
    <row r="679" spans="1:10" ht="14.2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</row>
    <row r="680" spans="1:10" ht="14.2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</row>
    <row r="681" spans="1:10" ht="14.2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</row>
    <row r="682" spans="1:10" ht="14.2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</row>
    <row r="683" spans="1:10" ht="14.2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</row>
    <row r="684" spans="1:10" ht="14.2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</row>
    <row r="685" spans="1:10" ht="14.2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</row>
    <row r="686" spans="1:10" ht="14.2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</row>
    <row r="687" spans="1:10" ht="14.2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</row>
    <row r="688" spans="1:10" ht="14.2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</row>
    <row r="689" spans="1:10" ht="14.2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</row>
    <row r="690" spans="1:10" ht="14.2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</row>
    <row r="691" spans="1:10" ht="14.2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</row>
    <row r="692" spans="1:10" ht="14.2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</row>
    <row r="693" spans="1:10" ht="14.2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</row>
    <row r="694" spans="1:10" ht="14.2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</row>
    <row r="695" spans="1:10" ht="14.2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</row>
    <row r="696" spans="1:10" ht="14.2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</row>
    <row r="697" spans="1:10" ht="14.2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</row>
    <row r="698" spans="1:10" ht="14.2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</row>
    <row r="699" spans="1:10" ht="14.2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</row>
    <row r="700" spans="1:10" ht="14.2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</row>
    <row r="701" spans="1:10" ht="14.2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</row>
    <row r="702" spans="1:10" ht="14.2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</row>
    <row r="703" spans="1:10" ht="14.2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</row>
    <row r="704" spans="1:10" ht="14.2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</row>
    <row r="705" spans="1:10" ht="14.2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</row>
    <row r="706" spans="1:10" ht="14.2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</row>
    <row r="707" spans="1:10" ht="14.2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</row>
    <row r="708" spans="1:10" ht="14.2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</row>
    <row r="709" spans="1:10" ht="14.2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</row>
    <row r="710" spans="1:10" ht="14.2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</row>
    <row r="711" spans="1:10" ht="14.2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</row>
    <row r="712" spans="1:10" ht="14.2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</row>
    <row r="713" spans="1:10" ht="14.2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</row>
    <row r="714" spans="1:10" ht="14.2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</row>
    <row r="715" spans="1:10" ht="14.2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</row>
    <row r="716" spans="1:10" ht="14.2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</row>
    <row r="717" spans="1:10" ht="14.2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</row>
    <row r="718" spans="1:10" ht="14.2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</row>
    <row r="719" spans="1:10" ht="14.2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</row>
    <row r="720" spans="1:10" ht="14.2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</row>
    <row r="721" spans="1:10" ht="14.2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</row>
    <row r="722" spans="1:10" ht="14.2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</row>
    <row r="723" spans="1:10" ht="14.2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</row>
    <row r="724" spans="1:10" ht="14.2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</row>
    <row r="725" spans="1:10" ht="14.2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</row>
    <row r="726" spans="1:10" ht="14.2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</row>
    <row r="727" spans="1:10" ht="14.2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</row>
    <row r="728" spans="1:10" ht="14.2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</row>
    <row r="729" spans="1:10" ht="14.2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</row>
    <row r="730" spans="1:10" ht="14.2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</row>
    <row r="731" spans="1:10" ht="14.2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</row>
    <row r="732" spans="1:10" ht="14.2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</row>
    <row r="733" spans="1:10" ht="14.2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</row>
    <row r="734" spans="1:10" ht="14.2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</row>
    <row r="735" spans="1:10" ht="14.2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</row>
    <row r="736" spans="1:10" ht="14.2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</row>
    <row r="737" spans="1:10" ht="14.2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</row>
    <row r="738" spans="1:10" ht="14.2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</row>
    <row r="739" spans="1:10" ht="14.2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</row>
    <row r="740" spans="1:10" ht="14.2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</row>
    <row r="741" spans="1:10" ht="14.2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</row>
    <row r="742" spans="1:10" ht="14.2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</row>
    <row r="743" spans="1:10" ht="14.2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</row>
    <row r="744" spans="1:10" ht="14.2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</row>
    <row r="745" spans="1:10" ht="14.2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</row>
    <row r="746" spans="1:10" ht="14.2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</row>
    <row r="747" spans="1:10" ht="14.2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</row>
    <row r="748" spans="1:10" ht="14.2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</row>
    <row r="749" spans="1:10" ht="14.2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</row>
    <row r="750" spans="1:10" ht="14.2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</row>
    <row r="751" spans="1:10" ht="14.2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</row>
    <row r="752" spans="1:10" ht="14.2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</row>
    <row r="753" spans="1:10" ht="14.2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</row>
    <row r="754" spans="1:10" ht="14.2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</row>
    <row r="755" spans="1:10" ht="14.2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</row>
    <row r="756" spans="1:10" ht="14.2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</row>
    <row r="757" spans="1:10" ht="14.2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</row>
    <row r="758" spans="1:10" ht="14.2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</row>
    <row r="759" spans="1:10" ht="14.2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</row>
    <row r="760" spans="1:10" ht="14.2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</row>
    <row r="761" spans="1:10" ht="14.2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</row>
    <row r="762" spans="1:10" ht="14.2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</row>
    <row r="763" spans="1:10" ht="14.2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</row>
    <row r="764" spans="1:10" ht="14.2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</row>
    <row r="765" spans="1:10" ht="14.2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</row>
    <row r="766" spans="1:10" ht="14.2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</row>
    <row r="767" spans="1:10" ht="14.2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</row>
    <row r="768" spans="1:10" ht="14.2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</row>
    <row r="769" spans="1:10" ht="14.2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</row>
    <row r="770" spans="1:10" ht="14.2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</row>
    <row r="771" spans="1:10" ht="14.2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</row>
    <row r="772" spans="1:10" ht="14.2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</row>
    <row r="773" spans="1:10" ht="14.2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</row>
    <row r="774" spans="1:10" ht="14.2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</row>
    <row r="775" spans="1:10" ht="14.2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</row>
    <row r="776" spans="1:10" ht="14.2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</row>
    <row r="777" spans="1:10" ht="14.2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</row>
    <row r="778" spans="1:10" ht="14.2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</row>
    <row r="779" spans="1:10" ht="14.2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</row>
    <row r="780" spans="1:10" ht="14.2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</row>
    <row r="781" spans="1:10" ht="14.2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</row>
    <row r="782" spans="1:10" ht="14.2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</row>
    <row r="783" spans="1:10" ht="14.2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</row>
    <row r="784" spans="1:10" ht="14.2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</row>
    <row r="785" spans="1:10" ht="14.2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</row>
    <row r="786" spans="1:10" ht="14.2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</row>
    <row r="787" spans="1:10" ht="14.2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</row>
    <row r="788" spans="1:10" ht="14.2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</row>
    <row r="789" spans="1:10" ht="14.2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</row>
    <row r="790" spans="1:10" ht="14.2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</row>
    <row r="791" spans="1:10" ht="14.2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</row>
    <row r="792" spans="1:10" ht="14.2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</row>
    <row r="793" spans="1:10" ht="14.2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</row>
    <row r="794" spans="1:10" ht="14.2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</row>
    <row r="795" spans="1:10" ht="14.2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</row>
    <row r="796" spans="1:10" ht="14.2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</row>
    <row r="797" spans="1:10" ht="14.2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</row>
    <row r="798" spans="1:10" ht="14.2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</row>
    <row r="799" spans="1:10" ht="14.2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</row>
    <row r="800" spans="1:10" ht="14.25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</row>
    <row r="801" spans="1:10" ht="14.25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</row>
    <row r="802" spans="1:10" ht="14.25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</row>
    <row r="803" spans="1:10" ht="14.25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</row>
    <row r="804" spans="1:10" ht="14.25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</row>
    <row r="805" spans="1:10" ht="14.25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</row>
    <row r="806" spans="1:10" ht="14.25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</row>
    <row r="807" spans="1:10" ht="14.25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</row>
    <row r="808" spans="1:10" ht="14.25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</row>
    <row r="809" spans="1:10" ht="14.25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</row>
    <row r="810" spans="1:10" ht="14.25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</row>
    <row r="811" spans="1:10" ht="14.2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</row>
    <row r="812" spans="1:10" ht="14.2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</row>
    <row r="813" spans="1:10" ht="14.25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</row>
    <row r="814" spans="1:10" ht="14.25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</row>
    <row r="815" spans="1:10" ht="14.25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</row>
    <row r="816" spans="1:10" ht="14.25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</row>
    <row r="817" spans="1:10" ht="14.25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</row>
    <row r="818" spans="1:10" ht="14.25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</row>
    <row r="819" spans="1:10" ht="14.25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</row>
    <row r="820" spans="1:10" ht="14.25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</row>
    <row r="821" spans="1:10" ht="14.25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</row>
    <row r="822" spans="1:10" ht="14.25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</row>
    <row r="823" spans="1:10" ht="14.25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</row>
    <row r="824" spans="1:10" ht="14.25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</row>
    <row r="825" spans="1:10" ht="14.25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</row>
    <row r="826" spans="1:10" ht="14.25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</row>
    <row r="827" spans="1:10" ht="14.25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</row>
    <row r="828" spans="1:10" ht="14.25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</row>
    <row r="829" spans="1:10" ht="14.25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</row>
    <row r="830" spans="1:10" ht="14.25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</row>
    <row r="831" spans="1:10" ht="14.25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</row>
    <row r="832" spans="1:10" ht="14.25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</row>
    <row r="833" spans="1:10" ht="14.25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</row>
    <row r="834" spans="1:10" ht="14.2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</row>
    <row r="835" spans="1:10" ht="14.2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</row>
    <row r="836" spans="1:10" ht="14.25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</row>
    <row r="837" spans="1:10" ht="14.25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</row>
    <row r="838" spans="1:10" ht="14.25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</row>
    <row r="839" spans="1:10" ht="14.25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</row>
    <row r="840" spans="1:10" ht="14.25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</row>
    <row r="841" spans="1:10" ht="14.25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</row>
    <row r="842" spans="1:10" ht="14.25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</row>
    <row r="843" spans="1:10" ht="14.25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</row>
    <row r="844" spans="1:10" ht="14.25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</row>
    <row r="845" spans="1:10" ht="14.25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</row>
    <row r="846" spans="1:10" ht="14.25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</row>
    <row r="847" spans="1:10" ht="14.25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</row>
    <row r="848" spans="1:10" ht="14.25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</row>
    <row r="849" spans="1:10" ht="14.25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</row>
    <row r="850" spans="1:10" ht="14.25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</row>
    <row r="851" spans="1:10" ht="14.25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</row>
    <row r="852" spans="1:10" ht="14.25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</row>
    <row r="853" spans="1:10" ht="14.25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</row>
    <row r="854" spans="1:10" ht="14.25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</row>
    <row r="855" spans="1:10" ht="14.25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</row>
    <row r="856" spans="1:10" ht="14.25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</row>
    <row r="857" spans="1:10" ht="14.25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</row>
    <row r="858" spans="1:10" ht="14.25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</row>
    <row r="859" spans="1:10" ht="14.25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</row>
    <row r="860" spans="1:10" ht="14.25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</row>
    <row r="861" spans="1:10" ht="14.25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</row>
    <row r="862" spans="1:10" ht="14.25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</row>
    <row r="863" spans="1:10" ht="14.25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</row>
    <row r="864" spans="1:10" ht="14.25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</row>
    <row r="865" spans="1:10" ht="14.25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</row>
    <row r="866" spans="1:10" ht="14.25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</row>
    <row r="867" spans="1:10" ht="14.25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</row>
    <row r="868" spans="1:10" ht="14.25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</row>
    <row r="869" spans="1:10" ht="14.25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</row>
    <row r="870" spans="1:10" ht="14.25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</row>
    <row r="871" spans="1:10" ht="14.25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</row>
    <row r="872" spans="1:10" ht="14.25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</row>
    <row r="873" spans="1:10" ht="14.25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</row>
    <row r="874" spans="1:10" ht="14.25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</row>
    <row r="875" spans="1:10" ht="14.25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</row>
    <row r="876" spans="1:10" ht="14.25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</row>
    <row r="877" spans="1:10" ht="14.25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</row>
    <row r="878" spans="1:10" ht="14.25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</row>
    <row r="879" spans="1:10" ht="14.25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</row>
    <row r="880" spans="1:10" ht="14.25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</row>
    <row r="881" spans="1:10" ht="14.25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</row>
    <row r="882" spans="1:10" ht="14.25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</row>
    <row r="883" spans="1:10" ht="14.25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</row>
    <row r="884" spans="1:10" ht="14.25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</row>
    <row r="885" spans="1:10" ht="14.25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</row>
    <row r="886" spans="1:10" ht="14.25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</row>
    <row r="887" spans="1:10" ht="14.25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</row>
    <row r="888" spans="1:10" ht="14.25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</row>
    <row r="889" spans="1:10" ht="14.25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</row>
    <row r="890" spans="1:10" ht="14.25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</row>
    <row r="891" spans="1:10" ht="14.25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</row>
    <row r="892" spans="1:10" ht="14.25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</row>
    <row r="893" spans="1:10" ht="14.25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</row>
    <row r="894" spans="1:10" ht="14.25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</row>
    <row r="895" spans="1:10" ht="14.25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</row>
    <row r="896" spans="1:10" ht="14.25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</row>
    <row r="897" spans="1:10" ht="14.25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</row>
    <row r="898" spans="1:10" ht="14.25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</row>
    <row r="899" spans="1:10" ht="14.25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</row>
    <row r="900" spans="1:10" ht="14.25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</row>
    <row r="901" spans="1:10" ht="14.25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</row>
    <row r="902" spans="1:10" ht="14.25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</row>
    <row r="903" spans="1:10" ht="14.25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</row>
    <row r="904" spans="1:10" ht="14.25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</row>
    <row r="905" spans="1:10" ht="14.25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</row>
    <row r="906" spans="1:10" ht="14.25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</row>
    <row r="907" spans="1:10" ht="14.25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</row>
    <row r="908" spans="1:10" ht="14.25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</row>
    <row r="909" spans="1:10" ht="14.25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</row>
    <row r="910" spans="1:10" ht="14.25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</row>
    <row r="911" spans="1:10" ht="14.25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</row>
    <row r="912" spans="1:10" ht="14.25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</row>
    <row r="913" spans="1:10" ht="14.25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</row>
    <row r="914" spans="1:10" ht="14.25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</row>
    <row r="915" spans="1:10" ht="14.25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</row>
    <row r="916" spans="1:10" ht="14.25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</row>
    <row r="917" spans="1:10" ht="14.25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</row>
    <row r="918" spans="1:10" ht="14.25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</row>
    <row r="919" spans="1:10" ht="14.25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</row>
    <row r="920" spans="1:10" ht="14.25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</row>
    <row r="921" spans="1:10" ht="14.25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</row>
    <row r="922" spans="1:10" ht="14.25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</row>
    <row r="923" spans="1:10" ht="14.25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</row>
    <row r="924" spans="1:10" ht="14.25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</row>
    <row r="925" spans="1:10" ht="14.25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</row>
    <row r="926" spans="1:10" ht="14.25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</row>
    <row r="927" spans="1:10" ht="14.25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</row>
    <row r="928" spans="1:10" ht="14.25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</row>
    <row r="929" spans="1:10" ht="14.25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</row>
    <row r="930" spans="1:10" ht="14.25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</row>
    <row r="931" spans="1:10" ht="14.25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</row>
    <row r="932" spans="1:10" ht="14.25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</row>
    <row r="933" spans="1:10" ht="14.25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</row>
    <row r="934" spans="1:10" ht="14.25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</row>
    <row r="935" spans="1:10" ht="14.25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</row>
    <row r="936" spans="1:10" ht="14.25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</row>
    <row r="937" spans="1:10" ht="14.25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</row>
    <row r="938" spans="1:10" ht="14.25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</row>
    <row r="939" spans="1:10" ht="14.25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</row>
    <row r="940" spans="1:10" ht="14.25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</row>
    <row r="941" spans="1:10" ht="14.25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</row>
    <row r="942" spans="1:10" ht="14.25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</row>
    <row r="943" spans="1:10" ht="14.25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</row>
    <row r="944" spans="1:10" ht="14.25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</row>
    <row r="945" spans="1:10" ht="14.25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</row>
    <row r="946" spans="1:10" ht="14.25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</row>
    <row r="947" spans="1:10" ht="14.25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</row>
    <row r="948" spans="1:10" ht="14.25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</row>
    <row r="949" spans="1:10" ht="14.25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</row>
    <row r="950" spans="1:10" ht="14.25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</row>
    <row r="951" spans="1:10" ht="14.2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</row>
    <row r="952" spans="1:10" ht="14.2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</row>
    <row r="953" spans="1:10" ht="14.25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</row>
    <row r="954" spans="1:10" ht="14.25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</row>
    <row r="955" spans="1:10" ht="14.25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</row>
    <row r="956" spans="1:10" ht="14.25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</row>
    <row r="957" spans="1:10" ht="14.25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</row>
    <row r="958" spans="1:10" ht="14.25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</row>
    <row r="959" spans="1:10" ht="14.25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</row>
    <row r="960" spans="1:10" ht="14.25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</row>
    <row r="961" spans="1:10" ht="14.25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</row>
    <row r="962" spans="1:10" ht="14.25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</row>
    <row r="963" spans="1:10" ht="14.25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</row>
    <row r="964" spans="1:10" ht="14.25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</row>
    <row r="965" spans="1:10" ht="14.25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</row>
    <row r="966" spans="1:10" ht="14.25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</row>
    <row r="967" spans="1:10" ht="14.25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</row>
    <row r="968" spans="1:10" ht="14.25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</row>
    <row r="969" spans="1:10" ht="14.25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</row>
    <row r="970" spans="1:10" ht="14.25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</row>
    <row r="971" spans="1:10" ht="14.25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</row>
    <row r="972" spans="1:10" ht="14.25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</row>
    <row r="973" spans="1:10" ht="14.25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</row>
    <row r="974" spans="1:10" ht="14.25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</row>
    <row r="975" spans="1:10" ht="14.25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</row>
    <row r="976" spans="1:10" ht="14.25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</row>
    <row r="977" spans="1:10" ht="14.25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</row>
    <row r="978" spans="1:10" ht="14.25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</row>
    <row r="979" spans="1:10" ht="14.25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</row>
    <row r="980" spans="1:10" ht="14.25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</row>
    <row r="981" spans="1:10" ht="14.25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</row>
    <row r="982" spans="1:10" ht="14.25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</row>
    <row r="983" spans="1:10" ht="14.25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</row>
    <row r="984" spans="1:10" ht="14.25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</row>
    <row r="985" spans="1:10" ht="14.25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</row>
    <row r="986" spans="1:10" ht="14.25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</row>
    <row r="987" spans="1:10" ht="14.25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</row>
    <row r="988" spans="1:10" ht="14.2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</row>
    <row r="989" spans="1:10" ht="14.2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</row>
    <row r="990" spans="1:10" ht="14.25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</row>
    <row r="991" spans="1:10" ht="14.25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</row>
    <row r="992" spans="1:10" ht="14.25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</row>
    <row r="993" spans="1:10" ht="14.25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</row>
    <row r="994" spans="1:10" ht="14.2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</row>
    <row r="995" spans="1:10" ht="14.2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</row>
    <row r="996" spans="1:10" ht="14.25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</row>
    <row r="997" spans="1:10" ht="14.25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</row>
    <row r="998" spans="1:10" ht="14.25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</row>
    <row r="999" spans="1:10" ht="14.25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</row>
    <row r="1000" spans="1:10" ht="14.25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C88AD65543844A810C3DD82A589504" ma:contentTypeVersion="10" ma:contentTypeDescription="Create a new document." ma:contentTypeScope="" ma:versionID="9b949b524a923482e8a77a5600b5b81e">
  <xsd:schema xmlns:xsd="http://www.w3.org/2001/XMLSchema" xmlns:xs="http://www.w3.org/2001/XMLSchema" xmlns:p="http://schemas.microsoft.com/office/2006/metadata/properties" xmlns:ns3="3cb5a929-a351-4e0f-b46b-be99a4aa8e8c" targetNamespace="http://schemas.microsoft.com/office/2006/metadata/properties" ma:root="true" ma:fieldsID="5ea63e8227b2a33ff22424fb13af1106" ns3:_="">
    <xsd:import namespace="3cb5a929-a351-4e0f-b46b-be99a4aa8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5a929-a351-4e0f-b46b-be99a4aa8e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D8AEF-F67E-4BF1-9D8D-6A5A2A1E3D8A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3cb5a929-a351-4e0f-b46b-be99a4aa8e8c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9940F95-6F00-48D0-B5BF-B1437F9790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FC22E2-A7D0-4A79-BC22-8D7E93CB2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b5a929-a351-4e0f-b46b-be99a4aa8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</dc:creator>
  <cp:lastModifiedBy>Tania Olliver</cp:lastModifiedBy>
  <dcterms:created xsi:type="dcterms:W3CDTF">2016-03-25T10:34:11Z</dcterms:created>
  <dcterms:modified xsi:type="dcterms:W3CDTF">2020-03-17T22:05:04Z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0x0101000FC88AD65543844A810C3DD82A589504</vt:lpwstr>
  </property>
</Properties>
</file>